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871A0B62-9E32-4D2E-AC21-0668EA3AF869}" xr6:coauthVersionLast="47" xr6:coauthVersionMax="47" xr10:uidLastSave="{00000000-0000-0000-0000-000000000000}"/>
  <bookViews>
    <workbookView xWindow="390" yWindow="390" windowWidth="37065" windowHeight="10890" xr2:uid="{59234AC1-B1E3-4D60-8AC1-F824552247B3}"/>
  </bookViews>
  <sheets>
    <sheet name="もくじ" sheetId="96" r:id="rId1"/>
    <sheet name="オーダーシート " sheetId="63" r:id="rId2"/>
    <sheet name="胡蝶蘭オーダーシート" sheetId="102" r:id="rId3"/>
    <sheet name="." sheetId="58" state="hidden" r:id="rId4"/>
    <sheet name="お支払い方法選択" sheetId="97" r:id="rId5"/>
    <sheet name="メッセージカード" sheetId="100" r:id="rId6"/>
    <sheet name="配送" sheetId="65" state="hidden" r:id="rId7"/>
  </sheets>
  <externalReferences>
    <externalReference r:id="rId8"/>
  </externalReferences>
  <definedNames>
    <definedName name="_xlnm.Print_Area" localSheetId="1">'オーダーシート '!$B$2:$I$41</definedName>
    <definedName name="_xlnm.Print_Area" localSheetId="4">お支払い方法選択!$A$1:$BC$32</definedName>
    <definedName name="_xlnm.Print_Area" localSheetId="5">メッセージカード!$C$6:$E$8</definedName>
    <definedName name="_xlnm.Print_Area" localSheetId="0">もくじ!#REF!</definedName>
    <definedName name="_xlnm.Print_Area" localSheetId="2">胡蝶蘭オーダーシート!$B$2:$N$41</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BK2" i="58" l="1"/>
  <c r="BJ2" i="58"/>
  <c r="AA15" i="63"/>
  <c r="Z12" i="63"/>
  <c r="Z19" i="63"/>
  <c r="S17" i="63"/>
  <c r="S18" i="63" l="1"/>
  <c r="AC20" i="63"/>
  <c r="AC19" i="63" s="1"/>
  <c r="S13" i="63" s="1"/>
  <c r="O20" i="63"/>
  <c r="S15" i="63" l="1"/>
  <c r="R13" i="63"/>
  <c r="R15" i="63" s="1"/>
  <c r="N5" i="63" l="1"/>
  <c r="N3" i="63"/>
  <c r="Q3" i="63" l="1"/>
  <c r="Q5" i="63"/>
  <c r="L13" i="102"/>
  <c r="J2" i="102" l="1"/>
  <c r="J22" i="102" s="1"/>
  <c r="H22" i="102" s="1"/>
  <c r="J20" i="102"/>
  <c r="I15" i="102" s="1"/>
  <c r="W17" i="58"/>
  <c r="AZ14" i="58"/>
  <c r="AC20" i="58" s="1"/>
  <c r="AX14" i="58"/>
  <c r="AW14" i="58"/>
  <c r="AV14" i="58"/>
  <c r="AU14" i="58"/>
  <c r="AT14" i="58"/>
  <c r="AS14" i="58"/>
  <c r="AD20" i="58"/>
  <c r="AB20" i="58"/>
  <c r="AA20" i="58"/>
  <c r="Z20" i="58"/>
  <c r="Y20" i="58"/>
  <c r="X20" i="58"/>
  <c r="W20" i="58"/>
  <c r="Z17" i="58"/>
  <c r="AF14" i="58"/>
  <c r="Y17" i="58"/>
  <c r="AE14" i="58"/>
  <c r="X17" i="58"/>
  <c r="AD14" i="58"/>
  <c r="AC14" i="58"/>
  <c r="AA17" i="58"/>
  <c r="BK14" i="58"/>
  <c r="BJ14" i="58"/>
  <c r="BI14" i="58"/>
  <c r="BH14" i="58"/>
  <c r="BG14" i="58"/>
  <c r="BF14" i="58"/>
  <c r="BD14" i="58"/>
  <c r="BA14" i="58"/>
  <c r="AO14" i="58"/>
  <c r="AN14" i="58"/>
  <c r="AQ14" i="58"/>
  <c r="AM14" i="58"/>
  <c r="AL14" i="58"/>
  <c r="AK14" i="58"/>
  <c r="AJ14" i="58"/>
  <c r="AI14" i="58"/>
  <c r="AI2" i="58"/>
  <c r="AG14" i="58"/>
  <c r="AB14" i="58"/>
  <c r="AA14" i="58"/>
  <c r="Z14" i="58"/>
  <c r="Y14" i="58"/>
  <c r="X14" i="58"/>
  <c r="W14" i="58"/>
  <c r="G14" i="58"/>
  <c r="E14" i="58"/>
  <c r="M20" i="102"/>
  <c r="W44" i="102"/>
  <c r="AT5" i="102"/>
  <c r="AP5" i="102"/>
  <c r="J21" i="102" s="1"/>
  <c r="M22" i="102"/>
  <c r="L22" i="102" s="1"/>
  <c r="AT6" i="102"/>
  <c r="AS6" i="102" s="1"/>
  <c r="L14" i="102"/>
  <c r="AT9" i="102"/>
  <c r="AT10" i="102"/>
  <c r="AS9" i="102"/>
  <c r="AD45" i="102"/>
  <c r="AA45" i="102"/>
  <c r="T44" i="102"/>
  <c r="N20" i="63"/>
  <c r="AS10" i="102"/>
  <c r="AA41" i="102"/>
  <c r="T42" i="102"/>
  <c r="T41" i="102"/>
  <c r="R17" i="63"/>
  <c r="H21" i="102" l="1"/>
  <c r="AY14" i="58"/>
  <c r="L20" i="102"/>
  <c r="L23" i="102" s="1"/>
  <c r="AS5" i="102"/>
  <c r="H20" i="102"/>
  <c r="AP6" i="102"/>
  <c r="AO6" i="102" s="1"/>
  <c r="AP7" i="102"/>
  <c r="M23" i="102"/>
  <c r="AO5" i="102"/>
  <c r="AA44" i="102"/>
  <c r="AD43" i="102"/>
  <c r="AA43" i="102"/>
  <c r="AA42" i="102"/>
  <c r="AP8" i="102" l="1"/>
  <c r="AO8" i="102" s="1"/>
  <c r="AO7" i="102"/>
  <c r="J23" i="102"/>
  <c r="H23" i="102" s="1"/>
  <c r="AS11" i="102"/>
  <c r="L15" i="102" s="1"/>
  <c r="AT7" i="102"/>
  <c r="AS7" i="102"/>
  <c r="R18" i="63"/>
  <c r="AG11" i="58"/>
  <c r="AT11" i="102" l="1"/>
  <c r="R19" i="63"/>
  <c r="S19" i="63" s="1"/>
  <c r="M2" i="58"/>
  <c r="AF11" i="58"/>
  <c r="AE11" i="58"/>
  <c r="AD11" i="58"/>
  <c r="AC11" i="58"/>
  <c r="AB11" i="58"/>
  <c r="Z11" i="58"/>
  <c r="Y11" i="58"/>
  <c r="X11" i="58"/>
  <c r="W11" i="58"/>
  <c r="BM2" i="58"/>
  <c r="BI2" i="58"/>
  <c r="BH2" i="58"/>
  <c r="BG2" i="58"/>
  <c r="BF2" i="58"/>
  <c r="BD2" i="58"/>
  <c r="BC2" i="58"/>
  <c r="BB2" i="58"/>
  <c r="BA2" i="58"/>
  <c r="AD8" i="58"/>
  <c r="AB8" i="58"/>
  <c r="AA8" i="58"/>
  <c r="Z8" i="58"/>
  <c r="Y8" i="58"/>
  <c r="X8" i="58"/>
  <c r="W8" i="58"/>
  <c r="AQ2" i="58"/>
  <c r="AO2" i="58"/>
  <c r="AN2" i="58"/>
  <c r="AM2" i="58"/>
  <c r="AX2" i="58"/>
  <c r="AW2" i="58"/>
  <c r="AV2" i="58"/>
  <c r="AU2" i="58"/>
  <c r="AT2" i="58"/>
  <c r="AS2" i="58"/>
  <c r="AZ2" i="58"/>
  <c r="AY2" i="58" s="1"/>
  <c r="AL2" i="58"/>
  <c r="AK2" i="58"/>
  <c r="AJ2" i="58"/>
  <c r="AG2" i="58"/>
  <c r="AF2" i="58"/>
  <c r="AE2" i="58"/>
  <c r="AD2" i="58"/>
  <c r="AC2" i="58"/>
  <c r="AA5" i="58"/>
  <c r="Z5" i="58"/>
  <c r="Y5" i="58"/>
  <c r="X5" i="58"/>
  <c r="W5" i="58"/>
  <c r="AB2" i="58"/>
  <c r="AA2" i="58"/>
  <c r="Z2" i="58"/>
  <c r="Y2" i="58"/>
  <c r="X2" i="58"/>
  <c r="W2" i="58"/>
  <c r="G2" i="58"/>
  <c r="E2" i="58"/>
  <c r="R34" i="63" l="1"/>
  <c r="R31" i="63"/>
  <c r="Q31" i="63"/>
  <c r="Q30" i="63"/>
  <c r="Q34" i="63"/>
  <c r="Q32" i="63"/>
  <c r="Q28" i="63"/>
  <c r="M29" i="63"/>
  <c r="N32" i="63"/>
  <c r="M32" i="63"/>
  <c r="M30" i="63"/>
  <c r="AC15" i="63" l="1"/>
  <c r="AB12" i="63" s="1"/>
  <c r="AA14" i="63" s="1"/>
  <c r="O15" i="63"/>
  <c r="N15" i="63" s="1"/>
  <c r="CD2" i="58" s="1"/>
  <c r="O14" i="63" l="1"/>
  <c r="N14" i="63" s="1"/>
  <c r="BZ2" i="58" s="1"/>
  <c r="AC14" i="63"/>
  <c r="AC13" i="63" s="1"/>
  <c r="O13" i="63" s="1"/>
  <c r="N13" i="63" l="1"/>
  <c r="BN2" i="58" s="1"/>
  <c r="O16" i="63"/>
  <c r="N16" i="6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AA15" authorId="0" shapeId="0" xr:uid="{C2DA858F-E57E-435C-85A0-9C886FD9F51A}">
      <text>
        <r>
          <rPr>
            <b/>
            <sz val="9"/>
            <color indexed="81"/>
            <rFont val="MS P ゴシック"/>
            <family val="3"/>
            <charset val="128"/>
          </rPr>
          <t>toda:</t>
        </r>
        <r>
          <rPr>
            <sz val="9"/>
            <color indexed="81"/>
            <rFont val="MS P ゴシック"/>
            <family val="3"/>
            <charset val="128"/>
          </rPr>
          <t xml:space="preserve">
配送料VLOOK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AC7"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 ref="AC19" authorId="0" shapeId="0" xr:uid="{514ED8D0-579D-4CDF-BA45-506B607A2F9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<sst xmlns="http://schemas.openxmlformats.org/spreadsheetml/2006/main" count="3262" uniqueCount="1743">
  <si>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</si>
  <si>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</si>
  <si>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</si>
  <si>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</si>
  <si>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</si>
  <si>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</si>
  <si>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</si>
  <si>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</si>
  <si>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</si>
  <si>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</si>
  <si>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</si>
  <si>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</si>
  <si>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</si>
  <si>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</si>
  <si>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</si>
  <si>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</si>
  <si>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</si>
  <si>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支店</t>
    <rPh sb="0" eb="2">
      <t>シテン</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</si>
  <si>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</si>
  <si>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</si>
  <si>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</si>
  <si>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</si>
  <si>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</si>
  <si>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</si>
  <si>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</si>
  <si>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</si>
  <si>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</si>
  <si>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</si>
  <si>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</si>
  <si>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</si>
  <si>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</si>
  <si>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</si>
  <si>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</si>
  <si>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</si>
  <si>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</si>
  <si>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</si>
  <si>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</si>
  <si>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</si>
  <si>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</si>
  <si>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21"/>
  </si>
  <si>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</si>
  <si>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</si>
  <si>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</si>
  <si>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</si>
  <si>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</si>
  <si>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</si>
  <si>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</si>
  <si>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</si>
  <si>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</si>
  <si>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</si>
  <si>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</si>
  <si>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</si>
  <si>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</si>
  <si>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</si>
  <si>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</si>
  <si>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</si>
  <si>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</si>
  <si>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</si>
  <si>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</si>
  <si>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</si>
  <si>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</si>
  <si>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</si>
  <si>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</si>
  <si>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</si>
  <si>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</si>
  <si>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</si>
  <si>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</si>
  <si>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</si>
  <si>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</si>
  <si>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</si>
  <si>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</si>
  <si>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</si>
  <si>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</si>
  <si>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</si>
  <si>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</si>
  <si>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</si>
  <si>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</si>
  <si>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</si>
  <si>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</si>
  <si>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</si>
  <si>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</si>
  <si>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</si>
  <si>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</si>
  <si>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</si>
  <si>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</si>
  <si>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</si>
  <si>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</si>
  <si>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</si>
  <si>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</si>
  <si>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</si>
  <si>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</si>
  <si>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</si>
  <si>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</si>
  <si>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</si>
  <si>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</si>
  <si>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</si>
  <si>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</si>
  <si>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ホームページURL</t>
    <phoneticPr fontId="8"/>
  </si>
  <si>
    <t>月</t>
    <rPh sb="0" eb="1">
      <t>ゲツ</t>
    </rPh>
    <phoneticPr fontId="8"/>
  </si>
  <si>
    <t>支払銀行</t>
    <rPh sb="0" eb="2">
      <t>シハラ</t>
    </rPh>
    <rPh sb="2" eb="4">
      <t>ギンコウ</t>
    </rPh>
    <phoneticPr fontId="8"/>
  </si>
  <si>
    <t>銀行</t>
    <rPh sb="0" eb="2">
      <t>ギンコウ</t>
    </rPh>
    <phoneticPr fontId="8"/>
  </si>
  <si>
    <t>みずほ銀行</t>
    <phoneticPr fontId="8"/>
  </si>
  <si>
    <t>カ）パーク.コーポレーション</t>
    <phoneticPr fontId="8"/>
  </si>
  <si>
    <t>三菱UFJ銀行</t>
    <phoneticPr fontId="8"/>
  </si>
  <si>
    <t>三井住友銀行</t>
    <phoneticPr fontId="8"/>
  </si>
  <si>
    <t>普通　７１６９８７７</t>
    <phoneticPr fontId="8"/>
  </si>
  <si>
    <t>普通　０８３７７５２</t>
    <phoneticPr fontId="8"/>
  </si>
  <si>
    <t>当座　９５４２６</t>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</si>
  <si>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</si>
  <si>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</si>
  <si>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</si>
  <si>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</si>
  <si>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</si>
  <si>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</si>
  <si>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</si>
  <si>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</si>
  <si>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</si>
  <si>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</si>
  <si>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</si>
  <si>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</si>
  <si>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</si>
  <si>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</si>
  <si>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</si>
  <si>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</si>
  <si>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</si>
  <si>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</si>
  <si>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</si>
  <si>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</si>
  <si>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</si>
  <si>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</si>
  <si>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</si>
  <si>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</si>
  <si>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</si>
  <si>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</si>
  <si>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</si>
  <si>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</si>
  <si>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</si>
  <si>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</si>
  <si>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</si>
  <si>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</si>
  <si>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</si>
  <si>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</si>
  <si>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</si>
  <si>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</si>
  <si>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</si>
  <si>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</si>
  <si>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</si>
  <si>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</si>
  <si>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</si>
  <si>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</si>
  <si>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</si>
  <si>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</si>
  <si>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</si>
  <si>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</si>
  <si>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</si>
  <si>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</si>
  <si>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</si>
  <si>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</si>
  <si>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表参道支店</t>
    <rPh sb="0" eb="3">
      <t>オモテサンドウ</t>
    </rPh>
    <rPh sb="3" eb="5">
      <t>シテン</t>
    </rPh>
    <phoneticPr fontId="8"/>
  </si>
  <si>
    <t>青山支店</t>
    <rPh sb="0" eb="2">
      <t>アオヤマ</t>
    </rPh>
    <rPh sb="2" eb="4">
      <t>シテン</t>
    </rPh>
    <phoneticPr fontId="8"/>
  </si>
  <si>
    <t>支払い名義（カナ）</t>
    <rPh sb="0" eb="2">
      <t>シハラ</t>
    </rPh>
    <rPh sb="3" eb="5">
      <t>メイギ</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</si>
  <si>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</si>
  <si>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</si>
  <si>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</si>
  <si>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</si>
  <si>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</si>
  <si>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</si>
  <si>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</si>
  <si>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</si>
  <si>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</si>
  <si>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</si>
  <si>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</si>
  <si>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</si>
  <si>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</si>
  <si>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</si>
  <si>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</si>
  <si>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</si>
  <si>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</si>
  <si>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</si>
  <si>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21"/>
  </si>
  <si>
    <t>企業</t>
    <rPh sb="0" eb="2">
      <t>キギョウ</t>
    </rPh>
    <phoneticPr fontId="21"/>
  </si>
  <si>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</si>
  <si>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</si>
  <si>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</si>
  <si>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</si>
  <si>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</si>
  <si>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9"/>
  </si>
  <si>
    <t>お宛名</t>
    <rPh sb="1" eb="3">
      <t>アテナ</t>
    </rPh>
    <phoneticPr fontId="19"/>
  </si>
  <si>
    <t>ロゴ入れ</t>
    <rPh sb="2" eb="3">
      <t>イ</t>
    </rPh>
    <phoneticPr fontId="19"/>
  </si>
  <si>
    <t>ご予算設定</t>
    <rPh sb="1" eb="3">
      <t>ヨサン</t>
    </rPh>
    <rPh sb="3" eb="5">
      <t>セッテイ</t>
    </rPh>
    <phoneticPr fontId="8"/>
  </si>
  <si>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</si>
  <si>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</si>
  <si>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</si>
  <si>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</si>
  <si>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</si>
  <si>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</si>
  <si>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</si>
  <si>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</si>
  <si>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</si>
  <si>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</si>
  <si>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</si>
  <si>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</si>
  <si>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</si>
  <si>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</si>
  <si>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</si>
  <si>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</si>
  <si>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</si>
  <si>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</si>
  <si>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</si>
  <si>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</si>
  <si>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</si>
  <si>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</si>
  <si>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</si>
  <si>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</si>
  <si>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</si>
  <si>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</si>
  <si>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</si>
  <si>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</si>
  <si>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</si>
  <si>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</si>
  <si>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</si>
  <si>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</si>
  <si>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</si>
  <si>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</si>
  <si>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</si>
  <si>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</si>
  <si>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</si>
  <si>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</si>
  <si>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</si>
  <si>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</si>
  <si>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</si>
  <si>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</si>
  <si>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</si>
  <si>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</si>
  <si>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</si>
  <si>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</si>
  <si>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事前振込</t>
    <rPh sb="0" eb="4">
      <t>ジゼンフリコミ</t>
    </rPh>
    <phoneticPr fontId="8"/>
  </si>
  <si>
    <t>クレジット</t>
    <phoneticPr fontId="8"/>
  </si>
  <si>
    <t>事業内容</t>
    <rPh sb="0" eb="4">
      <t>ジギョウナイヨウ</t>
    </rPh>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</si>
  <si>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</si>
  <si>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</si>
  <si>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</si>
  <si>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</si>
  <si>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</si>
  <si>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</si>
  <si>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</si>
  <si>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お客様登録　（新規もしくはご変更があった場合にご記入ください）</t>
    <rPh sb="1" eb="3">
      <t>キャクサマ</t>
    </rPh>
    <rPh sb="3" eb="5">
      <t>トウロク</t>
    </rPh>
    <rPh sb="7" eb="9">
      <t>シンキ</t>
    </rPh>
    <rPh sb="14" eb="16">
      <t>ヘンコウ</t>
    </rPh>
    <rPh sb="20" eb="22">
      <t>バアイ</t>
    </rPh>
    <rPh sb="24" eb="26">
      <t>キニュウ</t>
    </rPh>
    <phoneticPr fontId="8"/>
  </si>
  <si>
    <t>青山フラワーマーケット　アネックス　　　annex@aoyamaflowermarket.com　　　　☎　０３-６４５１-０９８７</t>
    <phoneticPr fontId="8"/>
  </si>
  <si>
    <t>別途費用</t>
    <rPh sb="0" eb="2">
      <t>ベット</t>
    </rPh>
    <rPh sb="2" eb="4">
      <t>ヒヨウ</t>
    </rPh>
    <phoneticPr fontId="8"/>
  </si>
  <si>
    <t>パープルなら沢山あるのですが、ブルー系のお花は残念ながら種類がとても少ないのが現状です。　</t>
    <rPh sb="6" eb="8">
      <t>タクサン</t>
    </rPh>
    <rPh sb="18" eb="19">
      <t>ケイ</t>
    </rPh>
    <rPh sb="21" eb="22">
      <t>ハナ</t>
    </rPh>
    <rPh sb="23" eb="25">
      <t>ザンネン</t>
    </rPh>
    <rPh sb="28" eb="30">
      <t>シュルイ</t>
    </rPh>
    <rPh sb="34" eb="35">
      <t>スク</t>
    </rPh>
    <rPh sb="39" eb="41">
      <t>ゲンジョウ</t>
    </rPh>
    <phoneticPr fontId="8"/>
  </si>
  <si>
    <t>ブルースター</t>
    <phoneticPr fontId="8"/>
  </si>
  <si>
    <t>紫陽花</t>
    <rPh sb="0" eb="3">
      <t>アジサイ</t>
    </rPh>
    <phoneticPr fontId="8"/>
  </si>
  <si>
    <t>デルフィニウム</t>
    <phoneticPr fontId="8"/>
  </si>
  <si>
    <t>annex@aoyamaflowermarket.com</t>
    <phoneticPr fontId="8"/>
  </si>
  <si>
    <t>サンプル：お誕生日</t>
    <rPh sb="6" eb="9">
      <t>タンジョウビ</t>
    </rPh>
    <phoneticPr fontId="8"/>
  </si>
  <si>
    <t>サンプル：開店お祝い</t>
    <rPh sb="5" eb="7">
      <t>カイテン</t>
    </rPh>
    <rPh sb="8" eb="9">
      <t>イワ</t>
    </rPh>
    <phoneticPr fontId="8"/>
  </si>
  <si>
    <t>送り主様</t>
    <rPh sb="0" eb="1">
      <t>オク</t>
    </rPh>
    <rPh sb="2" eb="3">
      <t>ヌシ</t>
    </rPh>
    <rPh sb="3" eb="4">
      <t>サマ</t>
    </rPh>
    <phoneticPr fontId="8"/>
  </si>
  <si>
    <t>特に規定はございませんので、よろしければ以下文章をコピーしてご利用ください。</t>
    <rPh sb="0" eb="1">
      <t>トク</t>
    </rPh>
    <rPh sb="2" eb="4">
      <t>キテイ</t>
    </rPh>
    <rPh sb="20" eb="22">
      <t>イカ</t>
    </rPh>
    <rPh sb="22" eb="24">
      <t>ブンショウ</t>
    </rPh>
    <rPh sb="31" eb="33">
      <t>リヨウ</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</si>
  <si>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</si>
  <si>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</si>
  <si>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</si>
  <si>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</si>
  <si>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</si>
  <si>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</si>
  <si>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</si>
  <si>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</si>
  <si>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</si>
  <si>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</si>
  <si>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</si>
  <si>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</si>
  <si>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</si>
  <si>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21"/>
  </si>
  <si>
    <t>氏名</t>
    <rPh sb="0" eb="2">
      <t>シメイ</t>
    </rPh>
    <phoneticPr fontId="21"/>
  </si>
  <si>
    <t>TEL</t>
    <phoneticPr fontId="21"/>
  </si>
  <si>
    <t>mail</t>
    <phoneticPr fontId="21"/>
  </si>
  <si>
    <t>送付方法</t>
    <rPh sb="0" eb="2">
      <t>ソウフ</t>
    </rPh>
    <rPh sb="2" eb="4">
      <t>ホウホウ</t>
    </rPh>
    <phoneticPr fontId="21"/>
  </si>
  <si>
    <t>表書き</t>
    <rPh sb="0" eb="2">
      <t>オモテガ</t>
    </rPh>
    <phoneticPr fontId="8"/>
  </si>
  <si>
    <t>お宛名</t>
    <rPh sb="1" eb="3">
      <t>アテナ</t>
    </rPh>
    <phoneticPr fontId="8"/>
  </si>
  <si>
    <t>数字のみ入力</t>
    <rPh sb="0" eb="2">
      <t>スウジ</t>
    </rPh>
    <rPh sb="4" eb="6">
      <t>ニュウリョク</t>
    </rPh>
    <phoneticPr fontId="8"/>
  </si>
  <si>
    <t>祝札</t>
    <rPh sb="0" eb="1">
      <t>イワイ</t>
    </rPh>
    <rPh sb="1" eb="2">
      <t>フダ</t>
    </rPh>
    <phoneticPr fontId="8"/>
  </si>
  <si>
    <t>お届け日時</t>
    <rPh sb="1" eb="2">
      <t>トド</t>
    </rPh>
    <rPh sb="3" eb="5">
      <t>ニチジ</t>
    </rPh>
    <phoneticPr fontId="8"/>
  </si>
  <si>
    <t>会員証番号</t>
    <phoneticPr fontId="8"/>
  </si>
  <si>
    <t>名義</t>
    <phoneticPr fontId="8"/>
  </si>
  <si>
    <t>電話番号</t>
    <phoneticPr fontId="8"/>
  </si>
  <si>
    <t>ご予算（税込み）</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</si>
  <si>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</si>
  <si>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</si>
  <si>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</si>
  <si>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</si>
  <si>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</si>
  <si>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</si>
  <si>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</si>
  <si>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お支払い</t>
    <rPh sb="1" eb="3">
      <t>シハラ</t>
    </rPh>
    <phoneticPr fontId="8"/>
  </si>
  <si>
    <t>ポイントアプリ</t>
    <phoneticPr fontId="8"/>
  </si>
  <si>
    <t>請求書　（郵送）</t>
    <rPh sb="0" eb="3">
      <t>セイキュショ</t>
    </rPh>
    <rPh sb="5" eb="7">
      <t>ユウソウ</t>
    </rPh>
    <phoneticPr fontId="8"/>
  </si>
  <si>
    <t>請求書　（メール）</t>
    <rPh sb="0" eb="3">
      <t>セイキュショ</t>
    </rPh>
    <phoneticPr fontId="8"/>
  </si>
  <si>
    <t>『送り主名のみ記入』の場合</t>
    <rPh sb="1" eb="2">
      <t>オク</t>
    </rPh>
    <rPh sb="3" eb="4">
      <t>ヌシ</t>
    </rPh>
    <rPh sb="4" eb="5">
      <t>メイ</t>
    </rPh>
    <rPh sb="7" eb="9">
      <t>キニュウ</t>
    </rPh>
    <rPh sb="11" eb="13">
      <t>バアイ</t>
    </rPh>
    <phoneticPr fontId="8"/>
  </si>
  <si>
    <t>※「様」 「より」 は実際は赤字になります</t>
    <rPh sb="2" eb="3">
      <t>サマ</t>
    </rPh>
    <rPh sb="11" eb="13">
      <t>ジッサイ</t>
    </rPh>
    <rPh sb="14" eb="16">
      <t>アカジ</t>
    </rPh>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</si>
  <si>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</si>
  <si>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</si>
  <si>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</si>
  <si>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</si>
  <si>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</si>
  <si>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</si>
  <si>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</si>
  <si>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</si>
  <si>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部署名・役職</t>
    <phoneticPr fontId="8"/>
  </si>
  <si>
    <t>送付先住所</t>
    <rPh sb="0" eb="3">
      <t>ソウフサキ</t>
    </rPh>
    <rPh sb="3" eb="5">
      <t>ジュウショ</t>
    </rPh>
    <phoneticPr fontId="8"/>
  </si>
  <si>
    <t>請求書宛名（会社名）</t>
    <rPh sb="0" eb="3">
      <t>セイキュウショ</t>
    </rPh>
    <rPh sb="3" eb="5">
      <t>アテナ</t>
    </rPh>
    <rPh sb="6" eb="9">
      <t>カイシャメイ</t>
    </rPh>
    <phoneticPr fontId="8"/>
  </si>
  <si>
    <t>mail</t>
    <phoneticPr fontId="8"/>
  </si>
  <si>
    <r>
      <t>お支払い方法を1つだけ選択</t>
    </r>
    <r>
      <rPr>
        <b/>
        <sz val="22"/>
        <rFont val="Meiryo UI"/>
        <family val="3"/>
        <charset val="128"/>
      </rPr>
      <t>☑</t>
    </r>
    <r>
      <rPr>
        <b/>
        <sz val="12"/>
        <rFont val="Meiryo UI"/>
        <family val="3"/>
        <charset val="128"/>
      </rPr>
      <t>し、右の項目にもご入力ください</t>
    </r>
    <rPh sb="1" eb="3">
      <t>シハラ</t>
    </rPh>
    <rPh sb="4" eb="6">
      <t>ホウホウ</t>
    </rPh>
    <rPh sb="11" eb="13">
      <t>センタク</t>
    </rPh>
    <rPh sb="16" eb="17">
      <t>ミギ</t>
    </rPh>
    <rPh sb="18" eb="20">
      <t>コウモク</t>
    </rPh>
    <rPh sb="23" eb="25">
      <t>ニュウリョク</t>
    </rPh>
    <phoneticPr fontId="8"/>
  </si>
  <si>
    <t>箱代は予算に含めますか？</t>
    <phoneticPr fontId="8"/>
  </si>
  <si>
    <t>送料は予算に含めますか？</t>
    <phoneticPr fontId="8"/>
  </si>
  <si>
    <t>●●さん
お誕生日おめでとうございます！
今年1年が素晴らしい年になりますように。
株式会社花華　　代表取締役　　青山花子</t>
    <phoneticPr fontId="8"/>
  </si>
  <si>
    <t>文字色やフォントもご自由にご設定いただいて構いません（特殊フォント禁止）</t>
    <rPh sb="0" eb="2">
      <t>モジ</t>
    </rPh>
    <rPh sb="2" eb="3">
      <t>イロ</t>
    </rPh>
    <rPh sb="10" eb="12">
      <t>ジユウ</t>
    </rPh>
    <rPh sb="14" eb="16">
      <t>セッテイ</t>
    </rPh>
    <rPh sb="21" eb="22">
      <t>カマ</t>
    </rPh>
    <rPh sb="27" eb="29">
      <t>トクシュ</t>
    </rPh>
    <rPh sb="33" eb="35">
      <t>キンシ</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</si>
  <si>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</si>
  <si>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サンプル：就任お祝い</t>
    <rPh sb="5" eb="7">
      <t>シュウニン</t>
    </rPh>
    <rPh sb="8" eb="9">
      <t>イワイ</t>
    </rPh>
    <phoneticPr fontId="8"/>
  </si>
  <si>
    <t>お気に召したサンプルがありましたら、セルごとコピー＆ペーストしていただけます。</t>
    <rPh sb="1" eb="2">
      <t>キ</t>
    </rPh>
    <rPh sb="3" eb="4">
      <t>メ</t>
    </rPh>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</si>
  <si>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</si>
  <si>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</si>
  <si>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</si>
  <si>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</si>
  <si>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</si>
  <si>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</si>
  <si>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</si>
  <si>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</si>
  <si>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ショートブーケ（花束）</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</si>
  <si>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</si>
  <si>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</si>
  <si>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</si>
  <si>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</si>
  <si>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</si>
  <si>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</si>
  <si>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r>
      <t>備考</t>
    </r>
    <r>
      <rPr>
        <sz val="8"/>
        <color theme="1" tint="0.34998626667073579"/>
        <rFont val="Meiryo UI"/>
        <family val="3"/>
        <charset val="128"/>
      </rPr>
      <t>　　※お花のご希望内容等、ご自由にご記入ください</t>
    </r>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</si>
  <si>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</si>
  <si>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</si>
  <si>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</si>
  <si>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</si>
  <si>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商品のNGはございませんが、
商品代3.3万円以下の場合直接お届けは致しかねます</t>
    <phoneticPr fontId="8"/>
  </si>
  <si>
    <t>別途配送箱代 550円～1,100円がかかります</t>
    <rPh sb="0" eb="2">
      <t>ベット</t>
    </rPh>
    <rPh sb="2" eb="4">
      <t>ハイソウ</t>
    </rPh>
    <rPh sb="4" eb="5">
      <t>バコ</t>
    </rPh>
    <rPh sb="5" eb="6">
      <t>ダイ</t>
    </rPh>
    <rPh sb="10" eb="11">
      <t>エン</t>
    </rPh>
    <rPh sb="17" eb="18">
      <t>エン</t>
    </rPh>
    <phoneticPr fontId="8"/>
  </si>
  <si>
    <t>都内一部エリア</t>
    <rPh sb="0" eb="2">
      <t>トナイ</t>
    </rPh>
    <rPh sb="2" eb="4">
      <t>イチブ</t>
    </rPh>
    <phoneticPr fontId="8"/>
  </si>
  <si>
    <t>項目</t>
    <rPh sb="0" eb="2">
      <t>コウモク</t>
    </rPh>
    <phoneticPr fontId="8"/>
  </si>
  <si>
    <t>商品代</t>
    <rPh sb="0" eb="2">
      <t>ショウヒン</t>
    </rPh>
    <rPh sb="2" eb="3">
      <t>ダイ</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</si>
  <si>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</si>
  <si>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</si>
  <si>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</si>
  <si>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</si>
  <si>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</si>
  <si>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</si>
  <si>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</si>
  <si>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</si>
  <si>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</si>
  <si>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</si>
  <si>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</si>
  <si>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</si>
  <si>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</si>
  <si>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</si>
  <si>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</si>
  <si>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</si>
  <si>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</si>
  <si>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</si>
  <si>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</si>
  <si>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</si>
  <si>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</si>
  <si>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</si>
  <si>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</si>
  <si>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</si>
  <si>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</si>
  <si>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</si>
  <si>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</si>
  <si>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</si>
  <si>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</si>
  <si>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</si>
  <si>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</si>
  <si>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</si>
  <si>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</si>
  <si>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</si>
  <si>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</si>
  <si>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</si>
  <si>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</si>
  <si>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</si>
  <si>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</si>
  <si>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</si>
  <si>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</si>
  <si>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</si>
  <si>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</si>
  <si>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</si>
  <si>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</si>
  <si>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</si>
  <si>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</si>
  <si>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</si>
  <si>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</si>
  <si>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</si>
  <si>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</si>
  <si>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</si>
  <si>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</si>
  <si>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</si>
  <si>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</si>
  <si>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</si>
  <si>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</si>
  <si>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</si>
  <si>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</si>
  <si>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</si>
  <si>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</si>
  <si>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</si>
  <si>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</si>
  <si>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</si>
  <si>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</si>
  <si>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</si>
  <si>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</si>
  <si>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</si>
  <si>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</si>
  <si>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</si>
  <si>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</si>
  <si>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</si>
  <si>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</si>
  <si>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</si>
  <si>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</si>
  <si>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</si>
  <si>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</si>
  <si>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</si>
  <si>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</si>
  <si>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</si>
  <si>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</si>
  <si>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</si>
  <si>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</si>
  <si>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</si>
  <si>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</si>
  <si>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</si>
  <si>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</si>
  <si>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</si>
  <si>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</si>
  <si>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</si>
  <si>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</si>
  <si>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</si>
  <si>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</si>
  <si>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</si>
  <si>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</si>
  <si>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</si>
  <si>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</si>
  <si>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</si>
  <si>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</si>
  <si>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</si>
  <si>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</si>
  <si>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</si>
  <si>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</si>
  <si>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</si>
  <si>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</si>
  <si>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</si>
  <si>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</si>
  <si>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</si>
  <si>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</si>
  <si>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</si>
  <si>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</si>
  <si>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</si>
  <si>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※複数個ご注文の場合は費用明細をメールにてお送りいたします。</t>
    <rPh sb="1" eb="4">
      <t>フクスウコ</t>
    </rPh>
    <rPh sb="5" eb="7">
      <t>チュウモン</t>
    </rPh>
    <rPh sb="8" eb="10">
      <t>バアイ</t>
    </rPh>
    <rPh sb="11" eb="13">
      <t>ヒヨウ</t>
    </rPh>
    <rPh sb="13" eb="15">
      <t>メイサイ</t>
    </rPh>
    <rPh sb="22" eb="23">
      <t>オク</t>
    </rPh>
    <phoneticPr fontId="8"/>
  </si>
  <si>
    <t>お届け都道府県</t>
    <rPh sb="1" eb="2">
      <t>トド</t>
    </rPh>
    <rPh sb="3" eb="7">
      <t>トドウフケン</t>
    </rPh>
    <phoneticPr fontId="8"/>
  </si>
  <si>
    <t>お届け地区町村</t>
    <rPh sb="1" eb="2">
      <t>トド</t>
    </rPh>
    <rPh sb="3" eb="5">
      <t>チク</t>
    </rPh>
    <rPh sb="5" eb="7">
      <t>チョウソン</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</si>
  <si>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</si>
  <si>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</si>
  <si>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</si>
  <si>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</si>
  <si>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</si>
  <si>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</si>
  <si>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</si>
  <si>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</si>
  <si>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</si>
  <si>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</si>
  <si>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</si>
  <si>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</si>
  <si>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</si>
  <si>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21"/>
  </si>
  <si>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</si>
  <si>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</si>
  <si>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</si>
  <si>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</si>
  <si>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21"/>
  </si>
  <si>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</si>
  <si>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</si>
  <si>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</si>
  <si>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</si>
  <si>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</si>
  <si>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</si>
  <si>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</si>
  <si>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</si>
  <si>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</si>
  <si>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</si>
  <si>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</si>
  <si>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※胡蝶蘭は鮮度良くお届けできるよう、市場直送となります</t>
    <rPh sb="1" eb="3">
      <t>コチョウ</t>
    </rPh>
    <rPh sb="3" eb="4">
      <t>ランン</t>
    </rPh>
    <rPh sb="5" eb="7">
      <t>センド</t>
    </rPh>
    <rPh sb="7" eb="8">
      <t>ヨ</t>
    </rPh>
    <rPh sb="10" eb="11">
      <t>トド</t>
    </rPh>
    <rPh sb="18" eb="20">
      <t>イチバ</t>
    </rPh>
    <rPh sb="20" eb="22">
      <t>チョクソウ</t>
    </rPh>
    <phoneticPr fontId="8"/>
  </si>
  <si>
    <t>※木札風の札になります</t>
    <rPh sb="1" eb="3">
      <t>キフダ</t>
    </rPh>
    <rPh sb="3" eb="4">
      <t>フウ</t>
    </rPh>
    <rPh sb="5" eb="6">
      <t>フダ</t>
    </rPh>
    <phoneticPr fontId="8"/>
  </si>
  <si>
    <r>
      <t>備考</t>
    </r>
    <r>
      <rPr>
        <sz val="8"/>
        <color theme="1" tint="0.34998626667073579"/>
        <rFont val="Meiryo UI"/>
        <family val="3"/>
        <charset val="128"/>
      </rPr>
      <t>　　※ご希望内容等、ご自由にご記入ください</t>
    </r>
    <phoneticPr fontId="8"/>
  </si>
  <si>
    <t>※全て「お届け可能」の場合直接配達ができます</t>
    <rPh sb="13" eb="15">
      <t>チョクセツ</t>
    </rPh>
    <rPh sb="15" eb="17">
      <t>ハイタツ</t>
    </rPh>
    <phoneticPr fontId="8"/>
  </si>
  <si>
    <t>※全て「お届け可能」の場合直接配達ができます</t>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</si>
  <si>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</si>
  <si>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</si>
  <si>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</si>
  <si>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</si>
  <si>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</si>
  <si>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</si>
  <si>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</si>
  <si>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</si>
  <si>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</si>
  <si>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</si>
  <si>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</si>
  <si>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</si>
  <si>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</si>
  <si>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</si>
  <si>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</si>
  <si>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</si>
  <si>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</si>
  <si>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</si>
  <si>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</si>
  <si>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</si>
  <si>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</si>
  <si>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</si>
  <si>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</si>
  <si>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</si>
  <si>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</si>
  <si>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</si>
  <si>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</si>
  <si>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</si>
  <si>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</si>
  <si>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</si>
  <si>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</si>
  <si>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</si>
  <si>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</si>
  <si>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</si>
  <si>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</si>
  <si>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</si>
  <si>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</si>
  <si>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</si>
  <si>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</si>
  <si>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</si>
  <si>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</si>
  <si>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</si>
  <si>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</si>
  <si>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</si>
  <si>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</si>
  <si>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</si>
  <si>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</si>
  <si>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</si>
  <si>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</si>
  <si>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</si>
  <si>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</si>
  <si>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</si>
  <si>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</si>
  <si>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</si>
  <si>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</si>
  <si>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</si>
  <si>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</si>
  <si>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</si>
  <si>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</si>
  <si>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</si>
  <si>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</si>
  <si>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</si>
  <si>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</si>
  <si>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</si>
  <si>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</si>
  <si>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</si>
  <si>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</si>
  <si>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</si>
  <si>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</si>
  <si>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</si>
  <si>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</si>
  <si>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</si>
  <si>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</si>
  <si>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</si>
  <si>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</si>
  <si>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</si>
  <si>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</si>
  <si>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</si>
  <si>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</si>
  <si>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</si>
  <si>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</si>
  <si>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</si>
  <si>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</si>
  <si>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</si>
  <si>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</si>
  <si>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</si>
  <si>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</si>
  <si>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</si>
  <si>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</si>
  <si>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</si>
  <si>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</si>
  <si>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</si>
  <si>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</si>
  <si>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</si>
  <si>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</si>
  <si>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</si>
  <si>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</si>
  <si>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</si>
  <si>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</si>
  <si>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</si>
  <si>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</si>
  <si>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</si>
  <si>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</si>
  <si>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</si>
  <si>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</si>
  <si>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</si>
  <si>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</si>
  <si>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</si>
  <si>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</si>
  <si>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</si>
  <si>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</si>
  <si>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</si>
  <si>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</si>
  <si>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</si>
  <si>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</si>
  <si>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</si>
  <si>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</si>
  <si>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</si>
  <si>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</si>
  <si>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</si>
  <si>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</si>
  <si>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</si>
  <si>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</si>
  <si>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</si>
  <si>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</si>
  <si>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</si>
  <si>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</si>
  <si>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</si>
  <si>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</si>
  <si>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</si>
  <si>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</si>
  <si>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</si>
  <si>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</si>
  <si>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</si>
  <si>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</si>
  <si>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</si>
  <si>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</si>
  <si>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</si>
  <si>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</si>
  <si>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</si>
  <si>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</si>
  <si>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</si>
  <si>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</si>
  <si>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</si>
  <si>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</si>
  <si>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</si>
  <si>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</si>
  <si>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</si>
  <si>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</si>
  <si>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</si>
  <si>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</si>
  <si>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</si>
  <si>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</si>
  <si>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</si>
  <si>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</si>
  <si>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</si>
  <si>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</si>
  <si>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</si>
  <si>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</si>
  <si>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</si>
  <si>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</si>
  <si>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</si>
  <si>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</si>
  <si>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</si>
  <si>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</si>
  <si>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</si>
  <si>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</si>
  <si>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</si>
  <si>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</si>
  <si>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</si>
  <si>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</si>
  <si>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</si>
  <si>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</si>
  <si>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</si>
  <si>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</si>
  <si>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</si>
  <si>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</si>
  <si>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</si>
  <si>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</si>
  <si>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</si>
  <si>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</si>
  <si>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</si>
  <si>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</si>
  <si>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</si>
  <si>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</si>
  <si>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</si>
  <si>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</si>
  <si>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</si>
  <si>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</si>
  <si>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</si>
  <si>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</si>
  <si>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</si>
  <si>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</si>
  <si>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</si>
  <si>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</si>
  <si>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</si>
  <si>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</si>
  <si>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</si>
  <si>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</si>
  <si>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</si>
  <si>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</si>
  <si>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</si>
  <si>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</si>
  <si>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</si>
  <si>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</si>
  <si>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</si>
  <si>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</si>
  <si>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</si>
  <si>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</si>
  <si>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</si>
  <si>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</si>
  <si>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</si>
  <si>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</si>
  <si>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</si>
  <si>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</si>
  <si>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</si>
  <si>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</si>
  <si>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</si>
  <si>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</si>
  <si>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</si>
  <si>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</si>
  <si>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</si>
  <si>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</si>
  <si>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</si>
  <si>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</si>
  <si>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</si>
  <si>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</si>
  <si>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</si>
  <si>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</si>
  <si>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</si>
  <si>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</si>
  <si>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</si>
  <si>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</si>
  <si>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</si>
  <si>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</si>
  <si>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</si>
  <si>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</si>
  <si>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</si>
  <si>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</si>
  <si>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</si>
  <si>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</si>
  <si>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</si>
  <si>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</si>
  <si>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</si>
  <si>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</si>
  <si>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</si>
  <si>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</si>
  <si>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</si>
  <si>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</si>
  <si>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</si>
  <si>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</si>
  <si>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</si>
  <si>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</si>
  <si>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</si>
  <si>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</si>
  <si>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</si>
  <si>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</si>
  <si>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</si>
  <si>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</si>
  <si>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</si>
  <si>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</si>
  <si>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</si>
  <si>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</si>
  <si>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</si>
  <si>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</si>
  <si>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</si>
  <si>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</si>
  <si>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</si>
  <si>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</si>
  <si>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</si>
  <si>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</si>
  <si>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</si>
  <si>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</si>
  <si>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</si>
  <si>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</si>
  <si>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</si>
  <si>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</si>
  <si>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</si>
  <si>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</si>
  <si>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</si>
  <si>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</si>
  <si>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</si>
  <si>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</si>
  <si>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</si>
  <si>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</si>
  <si>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</si>
  <si>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</si>
  <si>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</si>
  <si>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</si>
  <si>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</si>
  <si>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</si>
  <si>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</si>
  <si>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</si>
  <si>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</si>
  <si>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</si>
  <si>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</si>
  <si>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</si>
  <si>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</si>
  <si>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</si>
  <si>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</si>
  <si>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</si>
  <si>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</si>
  <si>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</si>
  <si>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</si>
  <si>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</si>
  <si>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</si>
  <si>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</si>
  <si>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</si>
  <si>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</si>
  <si>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</si>
  <si>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</si>
  <si>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</si>
  <si>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</si>
  <si>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</si>
  <si>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</si>
  <si>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</si>
  <si>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</si>
  <si>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</si>
  <si>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</si>
  <si>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</si>
  <si>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</si>
  <si>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</si>
  <si>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</si>
  <si>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</si>
  <si>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</si>
  <si>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</si>
  <si>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</si>
  <si>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</si>
  <si>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</si>
  <si>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</si>
  <si>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</si>
  <si>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</si>
  <si>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</si>
  <si>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</si>
  <si>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</si>
  <si>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</si>
  <si>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</si>
  <si>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</si>
  <si>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</si>
  <si>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</si>
  <si>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</si>
  <si>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</si>
  <si>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</si>
  <si>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</si>
  <si>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</si>
  <si>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</si>
  <si>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</si>
  <si>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</si>
  <si>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</si>
  <si>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</si>
  <si>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</si>
  <si>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</si>
  <si>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</si>
  <si>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</si>
  <si>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</si>
  <si>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</si>
  <si>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</si>
  <si>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</si>
  <si>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</si>
  <si>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</si>
  <si>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</si>
  <si>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</si>
  <si>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</si>
  <si>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</si>
  <si>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</si>
  <si>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</si>
  <si>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</si>
  <si>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</si>
  <si>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</si>
  <si>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</si>
  <si>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</si>
  <si>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</si>
  <si>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</si>
  <si>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</si>
  <si>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</si>
  <si>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</si>
  <si>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</si>
  <si>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</si>
  <si>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</si>
  <si>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</si>
  <si>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</si>
  <si>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</si>
  <si>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</si>
  <si>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</si>
  <si>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</si>
  <si>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</si>
  <si>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</si>
  <si>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</si>
  <si>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</si>
  <si>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</si>
  <si>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</si>
  <si>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</si>
  <si>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</si>
  <si>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</si>
  <si>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</si>
  <si>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</si>
  <si>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</si>
  <si>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</si>
  <si>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</si>
  <si>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</si>
  <si>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</si>
  <si>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</si>
  <si>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</si>
  <si>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</si>
  <si>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</si>
  <si>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</si>
  <si>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</si>
  <si>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</si>
  <si>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</si>
  <si>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</si>
  <si>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</si>
  <si>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</si>
  <si>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</si>
  <si>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</si>
  <si>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</si>
  <si>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</si>
  <si>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</si>
  <si>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</si>
  <si>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</si>
  <si>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</si>
  <si>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</si>
  <si>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</si>
  <si>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</si>
  <si>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</si>
  <si>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</si>
  <si>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</si>
  <si>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</si>
  <si>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</si>
  <si>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</si>
  <si>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</si>
  <si>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</si>
  <si>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</si>
  <si>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</si>
  <si>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</si>
  <si>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</si>
  <si>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</si>
  <si>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</si>
  <si>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</si>
  <si>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</si>
  <si>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</si>
  <si>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</si>
  <si>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</si>
  <si>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</si>
  <si>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</si>
  <si>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</si>
  <si>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</si>
  <si>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</si>
  <si>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</si>
  <si>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</si>
  <si>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</si>
  <si>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</si>
  <si>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</si>
  <si>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</si>
  <si>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</si>
  <si>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</si>
  <si>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</si>
  <si>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</si>
  <si>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</si>
  <si>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</si>
  <si>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</si>
  <si>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</si>
  <si>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</si>
  <si>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</si>
  <si>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</si>
  <si>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</si>
  <si>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</si>
  <si>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</si>
  <si>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</si>
  <si>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</si>
  <si>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</si>
  <si>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</si>
  <si>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</si>
  <si>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</si>
  <si>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</si>
  <si>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</si>
  <si>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</si>
  <si>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</si>
  <si>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</si>
  <si>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</si>
  <si>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</si>
  <si>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</si>
  <si>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</si>
  <si>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</si>
  <si>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</si>
  <si>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</si>
  <si>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</si>
  <si>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</si>
  <si>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</si>
  <si>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</si>
  <si>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</si>
  <si>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</si>
  <si>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</si>
  <si>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</si>
  <si>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</si>
  <si>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</si>
  <si>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</si>
  <si>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</si>
  <si>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</si>
  <si>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</si>
  <si>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</si>
  <si>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</si>
  <si>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</si>
  <si>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</si>
  <si>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</si>
  <si>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</si>
  <si>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</si>
  <si>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</si>
  <si>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</si>
  <si>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</si>
  <si>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</si>
  <si>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</si>
  <si>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</si>
  <si>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</si>
  <si>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</si>
  <si>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</si>
  <si>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</si>
  <si>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</si>
  <si>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</si>
  <si>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</si>
  <si>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</si>
  <si>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</si>
  <si>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</si>
  <si>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</si>
  <si>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</si>
  <si>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</si>
  <si>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</si>
  <si>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</si>
  <si>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</si>
  <si>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</si>
  <si>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</si>
  <si>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</si>
  <si>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</si>
  <si>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</si>
  <si>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</si>
  <si>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</si>
  <si>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</si>
  <si>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</si>
  <si>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</si>
  <si>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</si>
  <si>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</si>
  <si>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</si>
  <si>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</si>
  <si>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</si>
  <si>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</si>
  <si>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</si>
  <si>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</si>
  <si>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</si>
  <si>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</si>
  <si>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</si>
  <si>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</si>
  <si>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</si>
  <si>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</si>
  <si>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</si>
  <si>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</si>
  <si>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</si>
  <si>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</si>
  <si>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</si>
  <si>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</si>
  <si>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</si>
  <si>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</si>
  <si>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</si>
  <si>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</si>
  <si>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</si>
  <si>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</si>
  <si>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</si>
  <si>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</si>
  <si>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</si>
  <si>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</si>
  <si>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</si>
  <si>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</si>
  <si>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</si>
  <si>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</si>
  <si>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</si>
  <si>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</si>
  <si>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</si>
  <si>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</si>
  <si>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</si>
  <si>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</si>
  <si>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</si>
  <si>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</si>
  <si>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</si>
  <si>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</si>
  <si>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</si>
  <si>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</si>
  <si>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</si>
  <si>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</si>
  <si>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</si>
  <si>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</si>
  <si>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</si>
  <si>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</si>
  <si>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</si>
  <si>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</si>
  <si>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</si>
  <si>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</si>
  <si>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</si>
  <si>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</si>
  <si>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</si>
  <si>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</si>
  <si>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</si>
  <si>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</si>
  <si>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</si>
  <si>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</si>
  <si>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</si>
  <si>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</si>
  <si>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</si>
  <si>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</si>
  <si>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</si>
  <si>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</si>
  <si>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</si>
  <si>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</si>
  <si>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</si>
  <si>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</si>
  <si>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</si>
  <si>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</si>
  <si>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</si>
  <si>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</si>
  <si>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</si>
  <si>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</si>
  <si>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</si>
  <si>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</si>
  <si>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</si>
  <si>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</si>
  <si>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</si>
  <si>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</si>
  <si>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</si>
  <si>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</si>
  <si>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</si>
  <si>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</si>
  <si>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</si>
  <si>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</si>
  <si>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</si>
  <si>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</si>
  <si>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</si>
  <si>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</si>
  <si>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</si>
  <si>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</si>
  <si>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</si>
  <si>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</si>
  <si>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</si>
  <si>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</si>
  <si>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</si>
  <si>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</si>
  <si>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</si>
  <si>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</si>
  <si>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</si>
  <si>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</si>
  <si>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</si>
  <si>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</si>
  <si>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</si>
  <si>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</si>
  <si>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</si>
  <si>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</si>
  <si>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</si>
  <si>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</si>
  <si>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</si>
  <si>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</si>
  <si>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</si>
  <si>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</si>
  <si>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</si>
  <si>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</si>
  <si>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</si>
  <si>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</si>
  <si>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</si>
  <si>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</si>
  <si>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</si>
  <si>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</si>
  <si>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</si>
  <si>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</si>
  <si>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</si>
  <si>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</si>
  <si>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</si>
  <si>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</si>
  <si>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</si>
  <si>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</si>
  <si>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</si>
  <si>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</si>
  <si>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</si>
  <si>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</si>
  <si>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</si>
  <si>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</si>
  <si>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</si>
  <si>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</si>
  <si>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</si>
  <si>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</si>
  <si>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</si>
  <si>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</si>
  <si>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</si>
  <si>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</si>
  <si>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</si>
  <si>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</si>
  <si>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</si>
  <si>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</si>
  <si>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</si>
  <si>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</si>
  <si>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</si>
  <si>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</si>
  <si>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</si>
  <si>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</si>
  <si>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</si>
  <si>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</si>
  <si>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</si>
  <si>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</si>
  <si>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</si>
  <si>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</si>
  <si>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</si>
  <si>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</si>
  <si>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</si>
  <si>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</si>
  <si>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</si>
  <si>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</si>
  <si>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</si>
  <si>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</si>
  <si>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</si>
  <si>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</si>
  <si>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</si>
  <si>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</si>
  <si>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</si>
  <si>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</si>
  <si>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</si>
  <si>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</si>
  <si>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</si>
  <si>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</si>
  <si>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</si>
  <si>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</si>
  <si>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</si>
  <si>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</si>
  <si>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</si>
  <si>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</si>
  <si>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</si>
  <si>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</si>
  <si>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</si>
  <si>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</si>
  <si>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</si>
  <si>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</si>
  <si>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</si>
  <si>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</si>
  <si>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</si>
  <si>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</si>
  <si>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</si>
  <si>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</si>
  <si>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</si>
  <si>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</si>
  <si>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</si>
  <si>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</si>
  <si>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</si>
  <si>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</si>
  <si>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</si>
  <si>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</si>
  <si>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</si>
  <si>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</si>
  <si>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</si>
  <si>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</si>
  <si>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</si>
  <si>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</si>
  <si>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</si>
  <si>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</si>
  <si>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</si>
  <si>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</si>
  <si>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</si>
  <si>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</si>
  <si>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</si>
  <si>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</si>
  <si>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</si>
  <si>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</si>
  <si>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</si>
  <si>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</si>
  <si>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</si>
  <si>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</si>
  <si>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</si>
  <si>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</si>
  <si>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</si>
  <si>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</si>
  <si>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</si>
  <si>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</si>
  <si>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</si>
  <si>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</si>
  <si>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</si>
  <si>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</si>
  <si>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</si>
  <si>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</si>
  <si>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</si>
  <si>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</si>
  <si>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</si>
  <si>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</si>
  <si>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</si>
  <si>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</si>
  <si>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</si>
  <si>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</si>
  <si>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</si>
  <si>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</si>
  <si>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</si>
  <si>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</si>
  <si>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</si>
  <si>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</si>
  <si>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</si>
  <si>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</si>
  <si>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</si>
  <si>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</si>
  <si>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</si>
  <si>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</si>
  <si>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</si>
  <si>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</si>
  <si>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</si>
  <si>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</si>
  <si>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</si>
  <si>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</si>
  <si>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</si>
  <si>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</si>
  <si>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</si>
  <si>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</si>
  <si>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</si>
  <si>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</si>
  <si>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</si>
  <si>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</si>
  <si>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</si>
  <si>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</si>
  <si>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</si>
  <si>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</si>
  <si>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</si>
  <si>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</si>
  <si>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梱包料</t>
    <rPh sb="0" eb="3">
      <t>コンポウリョウ</t>
    </rPh>
    <phoneticPr fontId="8"/>
  </si>
  <si>
    <t>ラッピング</t>
    <phoneticPr fontId="8"/>
  </si>
  <si>
    <t>選択</t>
    <rPh sb="0" eb="2">
      <t>センタク</t>
    </rPh>
    <phoneticPr fontId="8"/>
  </si>
  <si>
    <t>入力</t>
    <rPh sb="0" eb="2">
      <t>ニュウリョク</t>
    </rPh>
    <phoneticPr fontId="8"/>
  </si>
  <si>
    <t>お色味</t>
    <phoneticPr fontId="8"/>
  </si>
  <si>
    <t xml:space="preserve">ラッピング </t>
    <phoneticPr fontId="8"/>
  </si>
  <si>
    <t>ﾒｯｾｰｼﾞｶｰﾄﾞ</t>
    <phoneticPr fontId="8"/>
  </si>
  <si>
    <t>胡蝶蘭配送料</t>
    <rPh sb="0" eb="3">
      <t>コチョウラン</t>
    </rPh>
    <rPh sb="3" eb="6">
      <t>ハイソウリョウ</t>
    </rPh>
    <phoneticPr fontId="8"/>
  </si>
  <si>
    <t>商品一覧</t>
    <rPh sb="0" eb="2">
      <t>ショウヒン</t>
    </rPh>
    <rPh sb="2" eb="4">
      <t>イチラン</t>
    </rPh>
    <phoneticPr fontId="8"/>
  </si>
  <si>
    <t>『お届け先名、送り主名両方入れる』の場合</t>
    <rPh sb="2" eb="3">
      <t>トド</t>
    </rPh>
    <rPh sb="4" eb="5">
      <t>サキ</t>
    </rPh>
    <rPh sb="5" eb="6">
      <t>メイ</t>
    </rPh>
    <rPh sb="7" eb="8">
      <t>オク</t>
    </rPh>
    <rPh sb="9" eb="10">
      <t>ヌシ</t>
    </rPh>
    <rPh sb="10" eb="11">
      <t>メイ</t>
    </rPh>
    <rPh sb="11" eb="13">
      <t>リョウホウ</t>
    </rPh>
    <rPh sb="13" eb="14">
      <t>イ</t>
    </rPh>
    <rPh sb="18" eb="20">
      <t>バアイ</t>
    </rPh>
    <phoneticPr fontId="8"/>
  </si>
  <si>
    <t>宅配便　配送料金</t>
    <rPh sb="0" eb="3">
      <t>タクハイビン</t>
    </rPh>
    <rPh sb="4" eb="7">
      <t>ハイソウリョウ</t>
    </rPh>
    <rPh sb="7" eb="8">
      <t>キン</t>
    </rPh>
    <phoneticPr fontId="8"/>
  </si>
  <si>
    <t>直接お届け</t>
    <rPh sb="0" eb="2">
      <t>チョクセツ</t>
    </rPh>
    <rPh sb="3" eb="4">
      <t>トド</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</si>
  <si>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</si>
  <si>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</si>
  <si>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</si>
  <si>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</si>
  <si>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有無</t>
  </si>
  <si>
    <t>有無</t>
    <phoneticPr fontId="8"/>
  </si>
  <si>
    <t>表書き表記</t>
  </si>
  <si>
    <t>表書き表記</t>
    <phoneticPr fontId="8"/>
  </si>
  <si>
    <t>お宛名表記</t>
  </si>
  <si>
    <t>お宛名表記</t>
    <phoneticPr fontId="8"/>
  </si>
  <si>
    <t>ロゴ入れ</t>
  </si>
  <si>
    <t>ロゴ入れ</t>
    <phoneticPr fontId="8"/>
  </si>
  <si>
    <t>お届け日</t>
    <phoneticPr fontId="8"/>
  </si>
  <si>
    <t>お届け時間帯</t>
    <phoneticPr fontId="8"/>
  </si>
  <si>
    <t>品名</t>
  </si>
  <si>
    <t>サイズ</t>
  </si>
  <si>
    <t>雰囲気</t>
  </si>
  <si>
    <t>お色味</t>
  </si>
  <si>
    <t>ﾒｯｾｰｼﾞｶｰﾄﾞ</t>
  </si>
  <si>
    <t>背景色</t>
    <rPh sb="0" eb="3">
      <t>ハイケイショク</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</si>
  <si>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</si>
  <si>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</si>
  <si>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</si>
  <si>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t>お祝い札のマナー</t>
    <rPh sb="1" eb="2">
      <t>イワ</t>
    </rPh>
    <rPh sb="3" eb="4">
      <t>サツ</t>
    </rPh>
    <phoneticPr fontId="8"/>
  </si>
  <si>
    <r>
      <t>御祝札の役割は、</t>
    </r>
    <r>
      <rPr>
        <u/>
        <sz val="11"/>
        <color theme="1" tint="0.34998626667073579"/>
        <rFont val="Meiryo UI"/>
        <family val="3"/>
        <charset val="128"/>
      </rPr>
      <t>誰から</t>
    </r>
    <r>
      <rPr>
        <sz val="11"/>
        <color theme="1" tint="0.34998626667073579"/>
        <rFont val="Meiryo UI"/>
        <family val="3"/>
        <charset val="128"/>
      </rPr>
      <t>贈られた花であるかを明確にさせることです。</t>
    </r>
    <rPh sb="4" eb="6">
      <t>ヤクワリ</t>
    </rPh>
    <phoneticPr fontId="8"/>
  </si>
  <si>
    <t>ビジネスでよく使う目的と飾り文字の種類</t>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</si>
  <si>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</si>
  <si>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</si>
  <si>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</si>
  <si>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港区、渋谷区、品川区、新宿区、
目黒区、中央区、文京区、
千代田区、大田区、世田谷区</t>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</si>
  <si>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</si>
  <si>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</si>
  <si>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</si>
  <si>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基本的こちらは個人様が保持されるものとなりますので、ANNEXではご担当者様に付与する前提でおります。</t>
  </si>
  <si>
    <t>法人様として保持されたいという場合は、会社様携帯電話、共有携帯電話等での会員登録をお願いいたします。</t>
  </si>
  <si>
    <t>ポイントの付与先について</t>
    <phoneticPr fontId="8"/>
  </si>
  <si>
    <t>ポイントの利用について</t>
    <phoneticPr fontId="8"/>
  </si>
  <si>
    <t>ご利用されたい場合はメールもしくはお電話でお申し付けくださいませ。</t>
  </si>
  <si>
    <t>会員登録</t>
    <phoneticPr fontId="8"/>
  </si>
  <si>
    <t>月曜日にお届けするお花が、一番 鮮度が落ちます。</t>
    <phoneticPr fontId="8"/>
  </si>
  <si>
    <t>青山フラワーマーケット全店で導入しております公式アプリを利用したポイント付与をANNEXでもご利用いただけます。
ポイント付与をご希望される場合は、オーダーシート内の指定箇所にご登録情報をご記載ください。</t>
    <phoneticPr fontId="8"/>
  </si>
  <si>
    <t>ご注文期限を過ぎた場合、ご注文自体承れないか、
お花の内容のご希望を承れない場合がございます。</t>
    <rPh sb="1" eb="3">
      <t>チュウモン</t>
    </rPh>
    <rPh sb="3" eb="5">
      <t>キゲン</t>
    </rPh>
    <rPh sb="6" eb="7">
      <t>ス</t>
    </rPh>
    <rPh sb="9" eb="11">
      <t>バアイ</t>
    </rPh>
    <rPh sb="13" eb="15">
      <t>チュウモン</t>
    </rPh>
    <rPh sb="15" eb="17">
      <t>ジタイ</t>
    </rPh>
    <rPh sb="17" eb="18">
      <t>ウケタマワ</t>
    </rPh>
    <rPh sb="25" eb="26">
      <t>ハナ</t>
    </rPh>
    <rPh sb="27" eb="29">
      <t>ナイヨウ</t>
    </rPh>
    <rPh sb="31" eb="33">
      <t>キボウ</t>
    </rPh>
    <rPh sb="34" eb="35">
      <t>ウケタマワ</t>
    </rPh>
    <rPh sb="38" eb="40">
      <t>バアイ</t>
    </rPh>
    <phoneticPr fontId="8"/>
  </si>
  <si>
    <t>メール</t>
    <phoneticPr fontId="8"/>
  </si>
  <si>
    <t>入力ができたらお送りください</t>
    <phoneticPr fontId="8"/>
  </si>
  <si>
    <t>もくじ</t>
    <phoneticPr fontId="8"/>
  </si>
  <si>
    <t>☎03-6451-0987　</t>
    <phoneticPr fontId="8"/>
  </si>
  <si>
    <t>お祝い札と、お供えの基本</t>
    <phoneticPr fontId="8"/>
  </si>
  <si>
    <t>配送規定</t>
    <rPh sb="0" eb="2">
      <t>ハイソウ</t>
    </rPh>
    <rPh sb="2" eb="4">
      <t>キテイ</t>
    </rPh>
    <phoneticPr fontId="8"/>
  </si>
  <si>
    <t>宅配便での配送と、直接お届けする方法があります</t>
    <phoneticPr fontId="8"/>
  </si>
  <si>
    <t>ギフトレポート、宅配便伝票サンプル</t>
    <rPh sb="8" eb="11">
      <t>タクハイビン</t>
    </rPh>
    <rPh sb="11" eb="13">
      <t>デンピョウ</t>
    </rPh>
    <phoneticPr fontId="8"/>
  </si>
  <si>
    <t>お名前の表示サンプルです</t>
    <phoneticPr fontId="8"/>
  </si>
  <si>
    <t>ご登録情報をお知らせください</t>
    <phoneticPr fontId="8"/>
  </si>
  <si>
    <t>お届けまでの流れ</t>
    <phoneticPr fontId="8"/>
  </si>
  <si>
    <t>鮮度の良いお花をお楽しみください</t>
    <phoneticPr fontId="8"/>
  </si>
  <si>
    <t>お供え花</t>
    <phoneticPr fontId="8"/>
  </si>
  <si>
    <t>お供え花の基本ルール</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</si>
  <si>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</si>
  <si>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</si>
  <si>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</si>
  <si>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あれば紫や黄色、ピンクなどを入れる場合も。</t>
    <phoneticPr fontId="8"/>
  </si>
  <si>
    <t>基本的に白一色でお作りしますが、ご希望が</t>
    <phoneticPr fontId="8"/>
  </si>
  <si>
    <t>年月の経過に応じて淡い色から加えていくのが</t>
    <phoneticPr fontId="8"/>
  </si>
  <si>
    <t>一般的です。</t>
    <phoneticPr fontId="8"/>
  </si>
  <si>
    <t>札、その他</t>
    <rPh sb="0" eb="1">
      <t>フダ</t>
    </rPh>
    <rPh sb="4" eb="5">
      <t>タ</t>
    </rPh>
    <phoneticPr fontId="8"/>
  </si>
  <si>
    <t>お札は贈り主様のお名前だけ記載します。</t>
    <phoneticPr fontId="8"/>
  </si>
  <si>
    <t>枕花は名前の通り故人の枕元に供える花で、アレンジメントが主流です。</t>
    <phoneticPr fontId="8"/>
  </si>
  <si>
    <t>できる限り通夜の前日までに送りましょう。</t>
    <phoneticPr fontId="8"/>
  </si>
  <si>
    <t>札が立っているとむしろ仰々しく感じてしまうことも。お札を付けるならば</t>
    <phoneticPr fontId="8"/>
  </si>
  <si>
    <t>「供」「御供」「御霊前」（日蓮正宗は御仏前）と薄墨で書きます。</t>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</si>
  <si>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</si>
  <si>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</si>
  <si>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</si>
  <si>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薄墨で書くのは、涙で墨が薄くなってしまった、十分に墨を磨る時間がなかった、という気持ちを表しているそうです。</t>
    <phoneticPr fontId="8"/>
  </si>
  <si>
    <t xml:space="preserve"> 四十九日以前は薄墨、それ以降は黒墨が一般的なようですが、地方性もあるようです。</t>
    <phoneticPr fontId="8"/>
  </si>
  <si>
    <t>◎ 札は仏式のみで使用します。神式、キリスト教式では札は立てません。</t>
    <phoneticPr fontId="8"/>
  </si>
  <si>
    <t>ナチュラル（ブルー×ゴールド）</t>
  </si>
  <si>
    <t>役職</t>
    <rPh sb="0" eb="2">
      <t>ヤクショク</t>
    </rPh>
    <phoneticPr fontId="8"/>
  </si>
  <si>
    <t>部署</t>
    <rPh sb="0" eb="2">
      <t>ブショ</t>
    </rPh>
    <phoneticPr fontId="8"/>
  </si>
  <si>
    <t>選択してください</t>
    <rPh sb="0" eb="2">
      <t>センタク</t>
    </rPh>
    <phoneticPr fontId="8"/>
  </si>
  <si>
    <t>一部を除き、価格はご希望に応じてお作りいたします</t>
    <phoneticPr fontId="8"/>
  </si>
  <si>
    <t>ブルーのお花</t>
    <rPh sb="5" eb="6">
      <t>ハナ</t>
    </rPh>
    <phoneticPr fontId="8"/>
  </si>
  <si>
    <t>ブルーのお花は限られています</t>
    <phoneticPr fontId="8"/>
  </si>
  <si>
    <t>※季節により入荷の有無が異なります</t>
  </si>
  <si>
    <t>存在感があり丸みと色合いがとても素敵なお花です。
1本のボリュームがありますが、切花の場合、1本約千円と割高になってしまいます。</t>
    <phoneticPr fontId="8"/>
  </si>
  <si>
    <t>旬は5月～6月頃。
年間を通して入荷させられる可能性もありますが、時期により価格が大きく異なります。</t>
    <phoneticPr fontId="8"/>
  </si>
  <si>
    <t>選択チャート</t>
    <rPh sb="0" eb="2">
      <t>センタク</t>
    </rPh>
    <phoneticPr fontId="8"/>
  </si>
  <si>
    <t>こちらの花のボリュームで
グリーンを足して合計3,000円くらいです。
また、短いお花なので大きなアレンジメントには使用できないため、ほぼ仕入れることはありません。</t>
    <rPh sb="39" eb="40">
      <t>ミジカ</t>
    </rPh>
    <rPh sb="42" eb="43">
      <t>ハナ</t>
    </rPh>
    <rPh sb="46" eb="47">
      <t>オオ</t>
    </rPh>
    <rPh sb="58" eb="60">
      <t>シヨウ</t>
    </rPh>
    <rPh sb="69" eb="71">
      <t>シイ</t>
    </rPh>
    <phoneticPr fontId="8"/>
  </si>
  <si>
    <t>花束ならば、ラッピングをブルーに</t>
    <rPh sb="0" eb="2">
      <t>ハナタバ</t>
    </rPh>
    <phoneticPr fontId="8"/>
  </si>
  <si>
    <t>ラッピングをブルー系にするだけでも大きく印象が変わります。　　※アレンジメントにはリボン、ラッピングペーパーは使用できません</t>
    <rPh sb="9" eb="10">
      <t>ケイ</t>
    </rPh>
    <rPh sb="17" eb="18">
      <t>オオ</t>
    </rPh>
    <rPh sb="20" eb="22">
      <t>インショウ</t>
    </rPh>
    <rPh sb="23" eb="24">
      <t>カ</t>
    </rPh>
    <rPh sb="55" eb="57">
      <t>シヨウ</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</si>
  <si>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</si>
  <si>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</si>
  <si>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上記3項目全て「お届け可能」の場合直接配達ができます。</t>
    <rPh sb="0" eb="2">
      <t>ジョウキ</t>
    </rPh>
    <rPh sb="3" eb="5">
      <t>コウモク</t>
    </rPh>
    <rPh sb="17" eb="19">
      <t>チョクセツ</t>
    </rPh>
    <rPh sb="19" eb="21">
      <t>ハイタツ</t>
    </rPh>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</si>
  <si>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</si>
  <si>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</si>
  <si>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税抜き</t>
    <rPh sb="0" eb="2">
      <t>ゼイヌ</t>
    </rPh>
    <phoneticPr fontId="8"/>
  </si>
  <si>
    <t>税込み</t>
    <rPh sb="0" eb="2">
      <t>ゼイコ</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</si>
  <si>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</si>
  <si>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</si>
  <si>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</si>
  <si>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</si>
  <si>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</si>
  <si>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t>※札パネルサイズは一種のみとなるため、文字数が多い場合は小さく表記いたします</t>
    <rPh sb="1" eb="2">
      <t>フダ</t>
    </rPh>
    <rPh sb="9" eb="11">
      <t>イッシュ</t>
    </rPh>
    <rPh sb="19" eb="22">
      <t>モジスウ</t>
    </rPh>
    <rPh sb="23" eb="24">
      <t>オオ</t>
    </rPh>
    <rPh sb="25" eb="27">
      <t>バアイ</t>
    </rPh>
    <rPh sb="28" eb="29">
      <t>チイ</t>
    </rPh>
    <rPh sb="31" eb="33">
      <t>ヒョウキ</t>
    </rPh>
    <phoneticPr fontId="8"/>
  </si>
  <si>
    <t>選択してください</t>
    <rPh sb="0" eb="2">
      <t>センタク</t>
    </rPh>
    <phoneticPr fontId="8"/>
  </si>
  <si>
    <t>胡蝶蘭</t>
    <rPh sb="0" eb="3">
      <t>コチョウラン</t>
    </rPh>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</si>
  <si>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</si>
  <si>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</si>
  <si>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</si>
  <si>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大輪3本、5本立</t>
    <rPh sb="0" eb="2">
      <t>タイリン</t>
    </rPh>
    <rPh sb="3" eb="4">
      <t>ホン</t>
    </rPh>
    <rPh sb="6" eb="8">
      <t>ホンタテ</t>
    </rPh>
    <phoneticPr fontId="8"/>
  </si>
  <si>
    <t>大輪2本立</t>
    <rPh sb="0" eb="2">
      <t>タイリン</t>
    </rPh>
    <rPh sb="3" eb="4">
      <t>ホン</t>
    </rPh>
    <rPh sb="4" eb="5">
      <t>タ</t>
    </rPh>
    <phoneticPr fontId="8"/>
  </si>
  <si>
    <t>ミディ3本、5本立</t>
    <rPh sb="4" eb="5">
      <t>ホン</t>
    </rPh>
    <rPh sb="7" eb="8">
      <t>ホン</t>
    </rPh>
    <rPh sb="8" eb="9">
      <t>タ</t>
    </rPh>
    <phoneticPr fontId="8"/>
  </si>
  <si>
    <t>ミディ2本立</t>
    <rPh sb="4" eb="6">
      <t>ホンタテ</t>
    </rPh>
    <phoneticPr fontId="8"/>
  </si>
  <si>
    <t>北東北</t>
    <rPh sb="0" eb="1">
      <t>キタ</t>
    </rPh>
    <rPh sb="1" eb="3">
      <t>トウホク</t>
    </rPh>
    <phoneticPr fontId="8"/>
  </si>
  <si>
    <t>信越、北陸、東海</t>
    <rPh sb="0" eb="2">
      <t>シンエツ</t>
    </rPh>
    <rPh sb="3" eb="5">
      <t>ホクリク</t>
    </rPh>
    <phoneticPr fontId="8"/>
  </si>
  <si>
    <t>港区、渋谷区、品川区、新宿区、
目黒区、中央区、文京区、千代田区、
大田区、世田谷区、豊島区</t>
    <rPh sb="43" eb="46">
      <t>トシマク</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</si>
  <si>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</si>
  <si>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</si>
  <si>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</si>
  <si>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</si>
  <si>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</si>
  <si>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</si>
  <si>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</si>
  <si>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</si>
  <si>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</si>
  <si>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</si>
  <si>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</si>
  <si>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</si>
  <si>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</si>
  <si>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</si>
  <si>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</si>
  <si>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</si>
  <si>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</si>
  <si>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</si>
  <si>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</si>
  <si>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</si>
  <si>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</si>
  <si>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</si>
  <si>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</si>
  <si>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</si>
  <si>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</si>
  <si>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</si>
  <si>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r>
      <rPr>
        <b/>
        <sz val="20"/>
        <color theme="0"/>
        <rFont val="Meiryo UI"/>
        <family val="3"/>
        <charset val="128"/>
      </rPr>
      <t xml:space="preserve"> お見積り</t>
    </r>
    <r>
      <rPr>
        <sz val="12"/>
        <color theme="0"/>
        <rFont val="Meiryo UI"/>
        <family val="3"/>
        <charset val="128"/>
      </rPr>
      <t xml:space="preserve">
　ご予算設定をご入力・選択いただくと自動で表示されます。</t>
    </r>
    <rPh sb="2" eb="4">
      <t>ミツモ</t>
    </rPh>
    <phoneticPr fontId="8"/>
  </si>
  <si>
    <r>
      <rPr>
        <b/>
        <sz val="20"/>
        <color theme="0"/>
        <rFont val="Meiryo UI"/>
        <family val="3"/>
        <charset val="128"/>
      </rPr>
      <t xml:space="preserve"> 札ラフサンプル</t>
    </r>
    <r>
      <rPr>
        <sz val="12"/>
        <color theme="0"/>
        <rFont val="Meiryo UI"/>
        <family val="3"/>
        <charset val="128"/>
      </rPr>
      <t xml:space="preserve">
　※実際はバランスを調整してお作りいたします</t>
    </r>
    <rPh sb="1" eb="2">
      <t>フダ</t>
    </rPh>
    <phoneticPr fontId="8"/>
  </si>
  <si>
    <r>
      <rPr>
        <b/>
        <sz val="20"/>
        <color theme="0"/>
        <rFont val="Meiryo UI"/>
        <family val="3"/>
        <charset val="128"/>
      </rPr>
      <t>オーダーシート</t>
    </r>
    <r>
      <rPr>
        <sz val="12"/>
        <color theme="0"/>
        <rFont val="Meiryo UI"/>
        <family val="3"/>
        <charset val="128"/>
      </rPr>
      <t xml:space="preserve">
ご注文内容を入力してEXCELのままご返送ください。ご不明点は空欄のままで結構です。</t>
    </r>
    <phoneticPr fontId="8"/>
  </si>
  <si>
    <t>※専用ページでご回答ください</t>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</si>
  <si>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ご注文内容を入力してEXCELのままご返送ください。ご不明点は空欄のままで結構です。</t>
    </r>
    <rPh sb="0" eb="3">
      <t>コチョウラン</t>
    </rPh>
    <rPh sb="3" eb="5">
      <t>センヨウ</t>
    </rPh>
    <phoneticPr fontId="8"/>
  </si>
  <si>
    <r>
      <rPr>
        <b/>
        <sz val="20"/>
        <color theme="0"/>
        <rFont val="Meiryo UI"/>
        <family val="3"/>
        <charset val="128"/>
      </rPr>
      <t>胡蝶蘭ラインナップ</t>
    </r>
    <r>
      <rPr>
        <sz val="12"/>
        <color theme="0"/>
        <rFont val="Meiryo UI"/>
        <family val="3"/>
        <charset val="128"/>
      </rPr>
      <t xml:space="preserve">
下記表の中からご選択ください。　なお、胡蝶蘭は鮮度良くお届けできるよう、市場直送となります。</t>
    </r>
    <rPh sb="0" eb="3">
      <t>コチョウラン</t>
    </rPh>
    <phoneticPr fontId="8"/>
  </si>
  <si>
    <r>
      <t>札ラフサンプル　</t>
    </r>
    <r>
      <rPr>
        <sz val="12"/>
        <color theme="0"/>
        <rFont val="Meiryo UI"/>
        <family val="3"/>
        <charset val="128"/>
      </rPr>
      <t>※実際はバランスを調整してお作りいたします</t>
    </r>
    <rPh sb="0" eb="1">
      <t>フダ</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</si>
  <si>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</si>
  <si>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</si>
  <si>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r>
      <t>お届け日時</t>
    </r>
    <r>
      <rPr>
        <sz val="9"/>
        <color theme="1" tint="0.34998626667073579"/>
        <rFont val="Meiryo UI"/>
        <family val="3"/>
        <charset val="128"/>
      </rPr>
      <t>　　</t>
    </r>
    <r>
      <rPr>
        <sz val="9"/>
        <color theme="0" tint="-0.499984740745262"/>
        <rFont val="Meiryo UI"/>
        <family val="3"/>
        <charset val="128"/>
      </rPr>
      <t>※原則4日前までにご注文ください</t>
    </r>
    <rPh sb="1" eb="2">
      <t>トド</t>
    </rPh>
    <rPh sb="3" eb="5">
      <t>ニチジ</t>
    </rPh>
    <phoneticPr fontId="8"/>
  </si>
  <si>
    <r>
      <t>ご予算設定</t>
    </r>
    <r>
      <rPr>
        <sz val="9"/>
        <color theme="0" tint="-0.499984740745262"/>
        <rFont val="Meiryo UI"/>
        <family val="3"/>
        <charset val="128"/>
      </rPr>
      <t>　　※正しく入力・選択いただくと右に見積もりが表示されます</t>
    </r>
    <rPh sb="1" eb="3">
      <t>ヨサン</t>
    </rPh>
    <rPh sb="3" eb="5">
      <t>セッテイ</t>
    </rPh>
    <phoneticPr fontId="8"/>
  </si>
  <si>
    <r>
      <t xml:space="preserve">メッセージカード
</t>
    </r>
    <r>
      <rPr>
        <sz val="14"/>
        <color theme="0"/>
        <rFont val="Meiryo UI"/>
        <family val="3"/>
        <charset val="128"/>
      </rPr>
      <t>ロゴなど、画像も含め、お好きなメッセージを印字できます。</t>
    </r>
    <rPh sb="17" eb="18">
      <t>フク</t>
    </rPh>
    <rPh sb="21" eb="22">
      <t>ス</t>
    </rPh>
    <rPh sb="30" eb="32">
      <t>インジ</t>
    </rPh>
    <phoneticPr fontId="8"/>
  </si>
  <si>
    <t>印字したい文書をご入力ください。</t>
    <rPh sb="0" eb="2">
      <t>インジ</t>
    </rPh>
    <rPh sb="5" eb="7">
      <t>ブンショ</t>
    </rPh>
    <rPh sb="9" eb="11">
      <t>ニュウリョク</t>
    </rPh>
    <phoneticPr fontId="8"/>
  </si>
  <si>
    <t>新店舗ご開店おめでとうございます。
御社の益々のご発展とご活躍をご期待申し上げます。
株式会社花華　
代表取締役　青山花子</t>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</si>
  <si>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</si>
  <si>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</si>
  <si>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</si>
  <si>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</si>
  <si>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</si>
  <si>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</si>
  <si>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</si>
  <si>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</si>
  <si>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</si>
  <si>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</si>
  <si>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</si>
  <si>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</si>
  <si>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</si>
  <si>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</si>
  <si>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</si>
  <si>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</si>
  <si>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</si>
  <si>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</si>
  <si>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</si>
  <si>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</si>
  <si>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</si>
  <si>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</si>
  <si>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</si>
  <si>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</si>
  <si>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</si>
  <si>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</si>
  <si>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</si>
  <si>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</si>
  <si>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</si>
  <si>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</si>
  <si>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</si>
  <si>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</si>
  <si>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</si>
  <si>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</si>
  <si>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</si>
  <si>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</si>
  <si>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</si>
  <si>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</si>
  <si>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</si>
  <si>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</si>
  <si>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</si>
  <si>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</si>
  <si>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</si>
  <si>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</si>
  <si>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</si>
  <si>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</si>
  <si>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</si>
  <si>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</si>
  <si>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</si>
  <si>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</si>
  <si>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</si>
  <si>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</si>
  <si>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</si>
  <si>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</si>
  <si>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</si>
  <si>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</si>
  <si>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</si>
  <si>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</si>
  <si>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</si>
  <si>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</si>
  <si>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</si>
  <si>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</si>
  <si>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</si>
  <si>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</si>
  <si>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</si>
  <si>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</si>
  <si>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</si>
  <si>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</si>
  <si>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</si>
  <si>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</si>
  <si>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</si>
  <si>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</si>
  <si>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</si>
  <si>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</si>
  <si>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</si>
  <si>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</si>
  <si>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</si>
  <si>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</si>
  <si>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</si>
  <si>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</si>
  <si>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</si>
  <si>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</si>
  <si>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</si>
  <si>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</si>
  <si>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</si>
  <si>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</si>
  <si>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</si>
  <si>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</si>
  <si>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</si>
  <si>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</si>
  <si>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</si>
  <si>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</si>
  <si>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</si>
  <si>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</si>
  <si>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</si>
  <si>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</si>
  <si>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</si>
  <si>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</si>
  <si>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</si>
  <si>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</si>
  <si>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</si>
  <si>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</si>
  <si>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</si>
  <si>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</si>
  <si>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</si>
  <si>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</si>
  <si>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</si>
  <si>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</si>
  <si>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</si>
  <si>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</si>
  <si>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</si>
  <si>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</si>
  <si>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</si>
  <si>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</si>
  <si>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</si>
  <si>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</si>
  <si>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</si>
  <si>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</si>
  <si>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</si>
  <si>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</si>
  <si>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</si>
  <si>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</si>
  <si>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</si>
  <si>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</si>
  <si>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</si>
  <si>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</si>
  <si>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</si>
  <si>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</si>
  <si>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</si>
  <si>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</si>
  <si>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</si>
  <si>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</si>
  <si>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</si>
  <si>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</si>
  <si>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</si>
  <si>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</si>
  <si>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</si>
  <si>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</si>
  <si>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</si>
  <si>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</si>
  <si>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</si>
  <si>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</si>
  <si>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</si>
  <si>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</si>
  <si>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</si>
  <si>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</si>
  <si>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</si>
  <si>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</si>
  <si>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</si>
  <si>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</si>
  <si>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</si>
  <si>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</si>
  <si>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</si>
  <si>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</si>
  <si>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</si>
  <si>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</si>
  <si>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</si>
  <si>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</si>
  <si>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</si>
  <si>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</si>
  <si>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</si>
  <si>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</si>
  <si>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</si>
  <si>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</si>
  <si>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</si>
  <si>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</si>
  <si>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</si>
  <si>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</si>
  <si>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</si>
  <si>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</si>
  <si>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</si>
  <si>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</si>
  <si>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</si>
  <si>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</si>
  <si>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</si>
  <si>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</si>
  <si>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</si>
  <si>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</si>
  <si>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</si>
  <si>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</si>
  <si>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</si>
  <si>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</si>
  <si>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</si>
  <si>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</si>
  <si>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</si>
  <si>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</si>
  <si>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</si>
  <si>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</si>
  <si>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</si>
  <si>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r>
      <t>ラッピング　</t>
    </r>
    <r>
      <rPr>
        <sz val="12"/>
        <color theme="0"/>
        <rFont val="Meiryo UI"/>
        <family val="3"/>
        <charset val="128"/>
      </rPr>
      <t>ご希望のタイプをご選択いただけます　　※宅配便でお送りする場合は配送の都合上、バランスが代わります</t>
    </r>
    <phoneticPr fontId="8"/>
  </si>
  <si>
    <t>お支払い方法選択</t>
    <rPh sb="1" eb="3">
      <t>シハラ</t>
    </rPh>
    <rPh sb="4" eb="6">
      <t>ホウホウ</t>
    </rPh>
    <rPh sb="6" eb="8">
      <t>センタク</t>
    </rPh>
    <phoneticPr fontId="8"/>
  </si>
  <si>
    <t>メッセージをご入力ください</t>
    <rPh sb="7" eb="9">
      <t>ニュウリョク</t>
    </rPh>
    <phoneticPr fontId="8"/>
  </si>
  <si>
    <t>花のサイズと価格</t>
    <rPh sb="0" eb="1">
      <t>ハナ</t>
    </rPh>
    <rPh sb="6" eb="8">
      <t>カカク</t>
    </rPh>
    <phoneticPr fontId="8"/>
  </si>
  <si>
    <t>入力後、メールでお送りください</t>
    <rPh sb="0" eb="2">
      <t>ニュウリョク</t>
    </rPh>
    <rPh sb="2" eb="3">
      <t>ゴ</t>
    </rPh>
    <rPh sb="9" eb="10">
      <t>オク</t>
    </rPh>
    <phoneticPr fontId="8"/>
  </si>
  <si>
    <t>お祝い札の参考表記です</t>
    <rPh sb="1" eb="2">
      <t>イワ</t>
    </rPh>
    <rPh sb="3" eb="4">
      <t>フダ</t>
    </rPh>
    <rPh sb="5" eb="7">
      <t>サンコウ</t>
    </rPh>
    <rPh sb="7" eb="9">
      <t>ヒョウキ</t>
    </rPh>
    <phoneticPr fontId="8"/>
  </si>
  <si>
    <t>宅配／直接お届け</t>
    <rPh sb="0" eb="2">
      <t>タクハイ</t>
    </rPh>
    <rPh sb="3" eb="5">
      <t>チョクセツ</t>
    </rPh>
    <rPh sb="6" eb="7">
      <t>トド</t>
    </rPh>
    <phoneticPr fontId="8"/>
  </si>
  <si>
    <t>伝票</t>
    <rPh sb="0" eb="2">
      <t>デンピョウ</t>
    </rPh>
    <phoneticPr fontId="8"/>
  </si>
  <si>
    <t>お届けまでの流れ</t>
    <rPh sb="1" eb="2">
      <t>トド</t>
    </rPh>
    <rPh sb="6" eb="7">
      <t>ナガ</t>
    </rPh>
    <phoneticPr fontId="8"/>
  </si>
  <si>
    <t>お供え花</t>
    <rPh sb="1" eb="2">
      <t>ソナ</t>
    </rPh>
    <rPh sb="3" eb="4">
      <t>ハナ</t>
    </rPh>
    <phoneticPr fontId="8"/>
  </si>
  <si>
    <t>お届け先様にお渡しします</t>
    <rPh sb="1" eb="2">
      <t>トド</t>
    </rPh>
    <rPh sb="3" eb="5">
      <t>サキサマ</t>
    </rPh>
    <rPh sb="7" eb="8">
      <t>ワタ</t>
    </rPh>
    <phoneticPr fontId="8"/>
  </si>
  <si>
    <t>公式ポイントアプリのご案内</t>
    <rPh sb="0" eb="2">
      <t>コウシキ</t>
    </rPh>
    <rPh sb="11" eb="13">
      <t>アンナイ</t>
    </rPh>
    <phoneticPr fontId="8"/>
  </si>
  <si>
    <t>お花の入荷日と配送日</t>
    <rPh sb="1" eb="2">
      <t>ハナ</t>
    </rPh>
    <rPh sb="3" eb="6">
      <t>ニュウカビ</t>
    </rPh>
    <rPh sb="7" eb="10">
      <t>ハイソウビ</t>
    </rPh>
    <phoneticPr fontId="8"/>
  </si>
  <si>
    <t>お供え花の基本ルール</t>
    <rPh sb="1" eb="2">
      <t>ソナ</t>
    </rPh>
    <rPh sb="3" eb="4">
      <t>ハナ</t>
    </rPh>
    <rPh sb="5" eb="7">
      <t>キホン</t>
    </rPh>
    <phoneticPr fontId="8"/>
  </si>
  <si>
    <t>青のお花は限られています</t>
    <rPh sb="0" eb="1">
      <t>アオ</t>
    </rPh>
    <rPh sb="3" eb="4">
      <t>ハナ</t>
    </rPh>
    <rPh sb="5" eb="6">
      <t>カギ</t>
    </rPh>
    <phoneticPr fontId="8"/>
  </si>
  <si>
    <t>変更内容を記載しています</t>
    <rPh sb="0" eb="2">
      <t>ヘンコウ</t>
    </rPh>
    <rPh sb="2" eb="4">
      <t>ナイヨウ</t>
    </rPh>
    <rPh sb="5" eb="7">
      <t>キサイ</t>
    </rPh>
    <phoneticPr fontId="8"/>
  </si>
  <si>
    <t>参考</t>
    <rPh sb="0" eb="2">
      <t>サンコウ</t>
    </rPh>
    <phoneticPr fontId="8"/>
  </si>
  <si>
    <r>
      <t xml:space="preserve">番号をクリックするとシートにジャンプします </t>
    </r>
    <r>
      <rPr>
        <b/>
        <sz val="14"/>
        <color theme="0"/>
        <rFont val="Segoe UI Symbol"/>
        <family val="3"/>
      </rPr>
      <t>👇</t>
    </r>
    <rPh sb="0" eb="2">
      <t>バンゴウ</t>
    </rPh>
    <phoneticPr fontId="8"/>
  </si>
  <si>
    <t>ご希望</t>
    <rPh sb="1" eb="3">
      <t>キボウ</t>
    </rPh>
    <phoneticPr fontId="8"/>
  </si>
  <si>
    <t>必須</t>
    <rPh sb="0" eb="2">
      <t>ヒッッス</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</si>
  <si>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</si>
  <si>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</si>
  <si>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</si>
  <si>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</si>
  <si>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</si>
  <si>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</si>
  <si>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</si>
  <si>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</si>
  <si>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別途配送箱代 770円～2,750円がかかります</t>
    <rPh sb="0" eb="2">
      <t>ベット</t>
    </rPh>
    <rPh sb="2" eb="4">
      <t>ハイソウ</t>
    </rPh>
    <rPh sb="4" eb="5">
      <t>バコ</t>
    </rPh>
    <rPh sb="5" eb="6">
      <t>ダイ</t>
    </rPh>
    <rPh sb="10" eb="11">
      <t>エン</t>
    </rPh>
    <rPh sb="17" eb="18">
      <t>エン</t>
    </rPh>
    <phoneticPr fontId="8"/>
  </si>
  <si>
    <t>大輪3本</t>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</si>
  <si>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</si>
  <si>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</si>
  <si>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現在のバージョンは【E列1行目】に表示</t>
    <rPh sb="0" eb="2">
      <t>ゲンザイ</t>
    </rPh>
    <rPh sb="11" eb="12">
      <t>レツ</t>
    </rPh>
    <rPh sb="13" eb="15">
      <t>ギョウメ</t>
    </rPh>
    <rPh sb="17" eb="19">
      <t>ヒョウジ</t>
    </rPh>
    <phoneticPr fontId="8"/>
  </si>
  <si>
    <t>フラワー＆グリーン</t>
    <phoneticPr fontId="8"/>
  </si>
  <si>
    <t>3,300円</t>
    <rPh sb="5" eb="6">
      <t>エン</t>
    </rPh>
    <phoneticPr fontId="8"/>
  </si>
  <si>
    <t>5,500円</t>
    <rPh sb="5" eb="6">
      <t>エン</t>
    </rPh>
    <phoneticPr fontId="8"/>
  </si>
  <si>
    <t>8,800円</t>
    <rPh sb="5" eb="6">
      <t>エン</t>
    </rPh>
    <phoneticPr fontId="8"/>
  </si>
  <si>
    <t>22,000円</t>
    <rPh sb="6" eb="7">
      <t>エン</t>
    </rPh>
    <phoneticPr fontId="8"/>
  </si>
  <si>
    <t>33,000円</t>
    <rPh sb="6" eb="7">
      <t>エン</t>
    </rPh>
    <phoneticPr fontId="8"/>
  </si>
  <si>
    <t>66,000円</t>
    <rPh sb="6" eb="7">
      <t>エン</t>
    </rPh>
    <phoneticPr fontId="8"/>
  </si>
  <si>
    <t>（箱・送料別）</t>
    <rPh sb="1" eb="2">
      <t>ハコ</t>
    </rPh>
    <rPh sb="3" eb="5">
      <t>ソウリョウ</t>
    </rPh>
    <rPh sb="5" eb="6">
      <t>ベツ</t>
    </rPh>
    <phoneticPr fontId="8"/>
  </si>
  <si>
    <t>横幅</t>
    <rPh sb="0" eb="2">
      <t>ヨコハバ</t>
    </rPh>
    <phoneticPr fontId="8"/>
  </si>
  <si>
    <t>奥行</t>
    <rPh sb="0" eb="2">
      <t>オクユキ</t>
    </rPh>
    <phoneticPr fontId="8"/>
  </si>
  <si>
    <t>高さ</t>
    <rPh sb="0" eb="1">
      <t>タカ</t>
    </rPh>
    <phoneticPr fontId="8"/>
  </si>
  <si>
    <r>
      <rPr>
        <b/>
        <sz val="20"/>
        <color theme="0"/>
        <rFont val="Meiryo UI"/>
        <family val="3"/>
        <charset val="128"/>
      </rPr>
      <t xml:space="preserve"> お祝い花 サイズ表</t>
    </r>
    <r>
      <rPr>
        <sz val="12"/>
        <color theme="0"/>
        <rFont val="Meiryo UI"/>
        <family val="3"/>
        <charset val="128"/>
      </rPr>
      <t xml:space="preserve">
　サイズの目安としてご覧ください</t>
    </r>
    <rPh sb="2" eb="3">
      <t>イワ</t>
    </rPh>
    <rPh sb="4" eb="5">
      <t>ハナ</t>
    </rPh>
    <rPh sb="9" eb="10">
      <t>ヒョウ</t>
    </rPh>
    <rPh sb="16" eb="18">
      <t>メヤス</t>
    </rPh>
    <rPh sb="22" eb="23">
      <t>ラン</t>
    </rPh>
    <phoneticPr fontId="8"/>
  </si>
  <si>
    <t>https://annex.aoyamaflowermarket.com/flower-gift/</t>
    <phoneticPr fontId="8"/>
  </si>
  <si>
    <t>こちら（↑）でより詳しくご覧いただけます</t>
    <rPh sb="9" eb="10">
      <t>クワ</t>
    </rPh>
    <rPh sb="13" eb="14">
      <t>ラン</t>
    </rPh>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</si>
  <si>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</si>
  <si>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</si>
  <si>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</si>
  <si>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</si>
  <si>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</si>
  <si>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</si>
  <si>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</si>
  <si>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t>ご注文日が</t>
    <rPh sb="1" eb="3">
      <t>チュウモン</t>
    </rPh>
    <rPh sb="3" eb="4">
      <t>ヒ</t>
    </rPh>
    <phoneticPr fontId="8"/>
  </si>
  <si>
    <t>以降のご注文が承れます。</t>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</si>
  <si>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</si>
  <si>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r>
      <rPr>
        <b/>
        <sz val="20"/>
        <color theme="0"/>
        <rFont val="Meiryo UI"/>
        <family val="3"/>
        <charset val="128"/>
      </rPr>
      <t xml:space="preserve"> お届け日</t>
    </r>
    <r>
      <rPr>
        <sz val="12"/>
        <color theme="0"/>
        <rFont val="Meiryo UI"/>
        <family val="3"/>
        <charset val="128"/>
      </rPr>
      <t xml:space="preserve">
　原則４日前の15時までにご注文ください。</t>
    </r>
    <rPh sb="2" eb="3">
      <t>トド</t>
    </rPh>
    <rPh sb="4" eb="5">
      <t>ヒ</t>
    </rPh>
    <rPh sb="7" eb="9">
      <t>ゲンソク</t>
    </rPh>
    <rPh sb="10" eb="11">
      <t>ヒ</t>
    </rPh>
    <rPh sb="11" eb="12">
      <t>マエ</t>
    </rPh>
    <rPh sb="15" eb="16">
      <t>ジ</t>
    </rPh>
    <rPh sb="20" eb="22">
      <t>チュウモン</t>
    </rPh>
    <phoneticPr fontId="8"/>
  </si>
  <si>
    <t>原則4日前の15時までにご注文ください</t>
    <rPh sb="0" eb="2">
      <t>ゲンソク</t>
    </rPh>
    <rPh sb="3" eb="4">
      <t>ヒ</t>
    </rPh>
    <rPh sb="4" eb="5">
      <t>マエ</t>
    </rPh>
    <rPh sb="8" eb="9">
      <t>ジ</t>
    </rPh>
    <rPh sb="13" eb="15">
      <t>チュウモン</t>
    </rPh>
    <phoneticPr fontId="8"/>
  </si>
  <si>
    <t>数字入力</t>
    <rPh sb="0" eb="2">
      <t>スウジ</t>
    </rPh>
    <rPh sb="2" eb="4">
      <t>ニュウリョク</t>
    </rPh>
    <phoneticPr fontId="8"/>
  </si>
  <si>
    <t>都道府県　（例：東京都）</t>
    <rPh sb="0" eb="4">
      <t>トドウフケン</t>
    </rPh>
    <rPh sb="6" eb="7">
      <t>レイ</t>
    </rPh>
    <rPh sb="8" eb="11">
      <t>トウキョウト</t>
    </rPh>
    <phoneticPr fontId="8"/>
  </si>
  <si>
    <t>市区町村　（例：目黒区）</t>
    <rPh sb="0" eb="4">
      <t>シクチョウソン</t>
    </rPh>
    <rPh sb="6" eb="7">
      <t>レイ</t>
    </rPh>
    <rPh sb="8" eb="11">
      <t>メグロク</t>
    </rPh>
    <phoneticPr fontId="8"/>
  </si>
  <si>
    <r>
      <t>　</t>
    </r>
    <r>
      <rPr>
        <b/>
        <sz val="11"/>
        <rFont val="ＭＳ Ｐゴシック"/>
        <family val="3"/>
        <charset val="128"/>
        <scheme val="minor"/>
      </rPr>
      <t>15時前</t>
    </r>
    <r>
      <rPr>
        <sz val="11"/>
        <rFont val="ＭＳ Ｐゴシック"/>
        <family val="3"/>
        <charset val="128"/>
        <scheme val="minor"/>
      </rPr>
      <t>の場合</t>
    </r>
    <rPh sb="3" eb="4">
      <t>ジ</t>
    </rPh>
    <rPh sb="4" eb="5">
      <t>マエ</t>
    </rPh>
    <rPh sb="6" eb="8">
      <t>バアイ</t>
    </rPh>
    <phoneticPr fontId="8"/>
  </si>
  <si>
    <r>
      <rPr>
        <b/>
        <sz val="11"/>
        <rFont val="ＭＳ Ｐゴシック"/>
        <family val="3"/>
        <charset val="128"/>
        <scheme val="minor"/>
      </rPr>
      <t>　15時以降</t>
    </r>
    <r>
      <rPr>
        <sz val="11"/>
        <rFont val="ＭＳ Ｐゴシック"/>
        <family val="3"/>
        <charset val="128"/>
        <scheme val="minor"/>
      </rPr>
      <t>の場合</t>
    </r>
    <rPh sb="3" eb="4">
      <t>ジ</t>
    </rPh>
    <rPh sb="7" eb="9">
      <t>バアイ</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</si>
  <si>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</si>
  <si>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</si>
  <si>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</si>
  <si>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</si>
  <si>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</si>
  <si>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</si>
  <si>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商品</t>
    <phoneticPr fontId="8"/>
  </si>
  <si>
    <t>※44,000円以上の商品を送る場合、配送料金が変わりますので別途</t>
    <rPh sb="7" eb="10">
      <t>エンイジョウ</t>
    </rPh>
    <rPh sb="11" eb="13">
      <t>ショウヒン</t>
    </rPh>
    <rPh sb="14" eb="15">
      <t>オク</t>
    </rPh>
    <rPh sb="16" eb="18">
      <t>バアイ</t>
    </rPh>
    <rPh sb="19" eb="21">
      <t>ハイソウ</t>
    </rPh>
    <rPh sb="21" eb="23">
      <t>リョウキン</t>
    </rPh>
    <rPh sb="24" eb="25">
      <t>カ</t>
    </rPh>
    <rPh sb="31" eb="33">
      <t>ベット</t>
    </rPh>
    <phoneticPr fontId="8"/>
  </si>
  <si>
    <t>　 メールでお伝えいたします。</t>
    <rPh sb="7" eb="8">
      <t>ツタ</t>
    </rPh>
    <phoneticPr fontId="8"/>
  </si>
  <si>
    <t>札タイプ</t>
    <rPh sb="0" eb="1">
      <t>フダ</t>
    </rPh>
    <phoneticPr fontId="8"/>
  </si>
  <si>
    <t>お花はできるだけ4日前の15時までにご注文ください。</t>
    <rPh sb="14" eb="15">
      <t>ジ</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</si>
</sst>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1"/>
      <color theme="1" tint="0.249977111117893"/>
      <name val="ＭＳ Ｐゴシック"/>
      <family val="3"/>
      <charset val="128"/>
      <scheme val="minor"/>
    </font>
    <font>
      <sz val="10"/>
      <color rgb="FF000000"/>
      <name val="Arial"/>
      <family val="2"/>
    </font>
    <font>
      <sz val="10"/>
      <color theme="1"/>
      <name val="ＭＳ Ｐゴシック"/>
      <family val="2"/>
      <charset val="128"/>
    </font>
    <font>
      <sz val="11"/>
      <color theme="1" tint="0.34998626667073579"/>
      <name val="ＭＳ Ｐゴシック"/>
      <family val="3"/>
      <charset val="128"/>
      <scheme val="minor"/>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0" tint="-0.249977111117893"/>
      <name val="ＭＳ Ｐゴシック"/>
      <family val="3"/>
      <charset val="128"/>
      <scheme val="minor"/>
    </font>
    <font>
      <sz val="11"/>
      <color theme="0" tint="-0.249977111117893"/>
      <name val="ＭＳ Ｐゴシック"/>
      <family val="3"/>
      <charset val="128"/>
    </font>
    <font>
      <sz val="11"/>
      <color theme="0"/>
      <name val="ＭＳ Ｐゴシック"/>
      <family val="3"/>
      <charset val="128"/>
    </font>
    <font>
      <sz val="9"/>
      <color theme="0" tint="-0.499984740745262"/>
      <name val="ＭＳ Ｐゴシック"/>
      <family val="3"/>
      <charset val="128"/>
      <scheme val="minor"/>
    </font>
    <font>
      <b/>
      <sz val="12"/>
      <color theme="1" tint="0.249977111117893"/>
      <name val="ＭＳ Ｐゴシック"/>
      <family val="3"/>
      <charset val="128"/>
      <scheme val="minor"/>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22"/>
      <color theme="0"/>
      <name val="ＭＳ Ｐゴシック"/>
      <family val="3"/>
      <charset val="128"/>
    </font>
    <font>
      <sz val="10"/>
      <color theme="4" tint="-0.24994659260841701"/>
      <name val="Meiryo UI"/>
      <family val="2"/>
    </font>
    <font>
      <sz val="24"/>
      <color theme="0"/>
      <name val="Meiryo UI"/>
      <family val="2"/>
    </font>
    <font>
      <b/>
      <sz val="20"/>
      <color theme="0"/>
      <name val="Meiryo UI"/>
      <family val="3"/>
      <charset val="128"/>
    </font>
    <font>
      <b/>
      <sz val="13"/>
      <name val="HGP教科書体"/>
      <family val="1"/>
      <charset val="128"/>
    </font>
    <font>
      <sz val="11"/>
      <color theme="0" tint="-0.499984740745262"/>
      <name val="ＭＳ Ｐゴシック"/>
      <family val="3"/>
      <charset val="128"/>
      <scheme val="minor"/>
    </font>
    <font>
      <b/>
      <sz val="11"/>
      <color theme="0"/>
      <name val="ＭＳ Ｐゴシック"/>
      <family val="3"/>
      <charset val="128"/>
      <scheme val="minor"/>
    </font>
    <font>
      <b/>
      <sz val="16"/>
      <color rgb="FFFF0000"/>
      <name val="HGP明朝E"/>
      <family val="1"/>
      <charset val="128"/>
    </font>
    <font>
      <b/>
      <sz val="20"/>
      <color rgb="FFFF0000"/>
      <name val="HGP明朝E"/>
      <family val="1"/>
      <charset val="128"/>
    </font>
    <font>
      <b/>
      <sz val="18"/>
      <name val="HGP明朝E"/>
      <family val="1"/>
      <charset val="128"/>
    </font>
    <font>
      <b/>
      <sz val="10"/>
      <name val="HGP明朝E"/>
      <family val="1"/>
      <charset val="128"/>
    </font>
    <font>
      <b/>
      <sz val="9"/>
      <name val="HGP明朝E"/>
      <family val="1"/>
      <charset val="128"/>
    </font>
    <font>
      <b/>
      <sz val="16"/>
      <name val="HGP明朝E"/>
      <family val="1"/>
      <charset val="128"/>
    </font>
    <font>
      <b/>
      <sz val="9"/>
      <color theme="1" tint="0.34998626667073579"/>
      <name val="ＭＳ Ｐゴシック"/>
      <family val="3"/>
      <charset val="128"/>
      <scheme val="minor"/>
    </font>
    <font>
      <sz val="9"/>
      <color theme="1" tint="0.249977111117893"/>
      <name val="ＭＳ Ｐゴシック"/>
      <family val="3"/>
      <charset val="128"/>
      <scheme val="minor"/>
    </font>
    <font>
      <sz val="16"/>
      <color theme="0" tint="-0.499984740745262"/>
      <name val="ＭＳ Ｐゴシック"/>
      <family val="3"/>
      <charset val="128"/>
      <scheme val="minor"/>
    </font>
    <font>
      <b/>
      <sz val="16"/>
      <color theme="1" tint="0.249977111117893"/>
      <name val="ＭＳ Ｐゴシック"/>
      <family val="3"/>
      <charset val="128"/>
      <scheme val="minor"/>
    </font>
    <font>
      <sz val="10"/>
      <name val="ＭＳ Ｐゴシック"/>
      <family val="3"/>
      <charset val="128"/>
      <scheme val="minor"/>
    </font>
    <font>
      <sz val="11"/>
      <name val="Meiryo UI"/>
      <family val="3"/>
      <charset val="128"/>
    </font>
    <font>
      <sz val="12"/>
      <name val="Meiryo UI"/>
      <family val="3"/>
      <charset val="128"/>
    </font>
    <font>
      <b/>
      <sz val="12"/>
      <name val="Meiryo UI"/>
      <family val="3"/>
      <charset val="128"/>
    </font>
    <font>
      <sz val="14"/>
      <name val="Meiryo UI"/>
      <family val="3"/>
      <charset val="128"/>
    </font>
    <font>
      <b/>
      <sz val="14"/>
      <name val="Meiryo UI"/>
      <family val="3"/>
      <charset val="128"/>
    </font>
    <font>
      <sz val="10"/>
      <color theme="1" tint="0.34998626667073579"/>
      <name val="Meiryo UI"/>
      <family val="3"/>
      <charset val="128"/>
    </font>
    <font>
      <sz val="9"/>
      <color theme="1" tint="0.34998626667073579"/>
      <name val="Meiryo UI"/>
      <family val="3"/>
      <charset val="128"/>
    </font>
    <font>
      <b/>
      <u/>
      <sz val="14"/>
      <color rgb="FF0070C0"/>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22"/>
      <name val="Meiryo UI"/>
      <family val="3"/>
      <charset val="128"/>
    </font>
    <font>
      <b/>
      <sz val="12"/>
      <color theme="0"/>
      <name val="Meiryo UI"/>
      <family val="3"/>
      <charset val="128"/>
    </font>
    <font>
      <sz val="9"/>
      <color theme="0" tint="-0.499984740745262"/>
      <name val="Meiryo UI"/>
      <family val="3"/>
      <charset val="128"/>
    </font>
    <font>
      <sz val="11"/>
      <color theme="0" tint="-0.499984740745262"/>
      <name val="Meiryo UI"/>
      <family val="3"/>
      <charset val="128"/>
    </font>
    <font>
      <b/>
      <sz val="12"/>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color theme="1" tint="0.34998626667073579"/>
      <name val="ＭＳ Ｐゴシック"/>
      <family val="2"/>
      <charset val="128"/>
      <scheme val="minor"/>
    </font>
    <font>
      <sz val="10"/>
      <name val="ＭＳ Ｐゴシック"/>
      <family val="2"/>
      <charset val="128"/>
      <scheme val="minor"/>
    </font>
    <font>
      <sz val="10"/>
      <color theme="1" tint="0.34998626667073579"/>
      <name val="ＭＳ Ｐゴシック"/>
      <family val="3"/>
      <charset val="128"/>
      <scheme val="minor"/>
    </font>
    <font>
      <sz val="10"/>
      <color theme="0"/>
      <name val="ＭＳ Ｐゴシック"/>
      <family val="3"/>
      <charset val="128"/>
    </font>
    <font>
      <sz val="11"/>
      <color rgb="FFC00000"/>
      <name val="ＭＳ Ｐゴシック"/>
      <family val="3"/>
      <charset val="128"/>
    </font>
    <font>
      <b/>
      <sz val="16"/>
      <color rgb="FFFF0000"/>
      <name val="HG行書体"/>
      <family val="4"/>
      <charset val="128"/>
    </font>
    <font>
      <b/>
      <sz val="18"/>
      <name val="HG行書体"/>
      <family val="4"/>
      <charset val="128"/>
    </font>
    <font>
      <b/>
      <sz val="9"/>
      <name val="HG行書体"/>
      <family val="4"/>
      <charset val="128"/>
    </font>
    <font>
      <b/>
      <sz val="16"/>
      <name val="HG行書体"/>
      <family val="4"/>
      <charset val="128"/>
    </font>
    <font>
      <sz val="8"/>
      <color theme="0"/>
      <name val="ＭＳ Ｐゴシック"/>
      <family val="3"/>
      <charset val="128"/>
      <scheme val="minor"/>
    </font>
    <font>
      <b/>
      <sz val="16"/>
      <color theme="0"/>
      <name val="Meiryo UI"/>
      <family val="3"/>
      <charset val="128"/>
    </font>
    <font>
      <sz val="16"/>
      <color theme="1" tint="0.249977111117893"/>
      <name val="Meiryo UI"/>
      <family val="3"/>
      <charset val="128"/>
    </font>
    <font>
      <u/>
      <sz val="11"/>
      <color theme="1" tint="0.34998626667073579"/>
      <name val="Meiryo UI"/>
      <family val="3"/>
      <charset val="128"/>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b/>
      <sz val="14"/>
      <color theme="0"/>
      <name val="Segoe UI Symbol"/>
      <family val="3"/>
    </font>
    <font>
      <sz val="14"/>
      <color theme="0"/>
      <name val="Meiryo UI"/>
      <family val="3"/>
      <charset val="128"/>
    </font>
    <font>
      <sz val="9"/>
      <color theme="0" tint="-0.249977111117893"/>
      <name val="Meiryo UI"/>
      <family val="3"/>
      <charset val="128"/>
    </font>
    <font>
      <b/>
      <sz val="11"/>
      <color theme="1" tint="0.249977111117893"/>
      <name val="ＭＳ Ｐゴシック"/>
      <family val="3"/>
      <charset val="128"/>
      <scheme val="minor"/>
    </font>
    <font>
      <b/>
      <sz val="9"/>
      <color theme="1" tint="0.34998626667073579"/>
      <name val="Meiryo UI"/>
      <family val="3"/>
      <charset val="128"/>
    </font>
    <font>
      <b/>
      <sz val="11"/>
      <name val="HG行書体"/>
      <family val="4"/>
      <charset val="128"/>
    </font>
    <font>
      <b/>
      <sz val="14"/>
      <name val="HG行書体"/>
      <family val="4"/>
      <charset val="128"/>
    </font>
    <font>
      <b/>
      <sz val="18"/>
      <name val="ＭＳ Ｐゴシック"/>
      <family val="3"/>
      <charset val="128"/>
    </font>
    <font>
      <b/>
      <sz val="20"/>
      <name val="Meiryo UI"/>
      <family val="3"/>
      <charset val="128"/>
    </font>
    <font>
      <b/>
      <sz val="10"/>
      <name val="Meiryo UI"/>
      <family val="3"/>
      <charset val="128"/>
    </font>
    <font>
      <sz val="12"/>
      <color theme="0"/>
      <name val="Meiryo UI"/>
      <family val="3"/>
      <charset val="128"/>
    </font>
    <font>
      <b/>
      <u/>
      <sz val="14"/>
      <name val="ＭＳ Ｐゴシック"/>
      <family val="3"/>
      <charset val="128"/>
      <scheme val="minor"/>
    </font>
    <font>
      <b/>
      <sz val="16"/>
      <name val="ＭＳ Ｐゴシック"/>
      <family val="3"/>
      <charset val="128"/>
      <scheme val="minor"/>
    </font>
    <font>
      <b/>
      <sz val="13"/>
      <name val="游ゴシック"/>
      <family val="3"/>
      <charset val="128"/>
    </font>
    <font>
      <sz val="8"/>
      <color rgb="FFFAF7F4"/>
      <name val="ＭＳ Ｐゴシック"/>
      <family val="3"/>
      <charset val="128"/>
      <scheme val="minor"/>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u/>
      <sz val="11"/>
      <color theme="0"/>
      <name val="ＭＳ Ｐゴシック"/>
      <family val="3"/>
      <charset val="128"/>
    </font>
    <font>
      <b/>
      <sz val="11"/>
      <color theme="0"/>
      <name val="Meiryo UI"/>
      <family val="3"/>
      <charset val="128"/>
    </font>
    <font>
      <sz val="9"/>
      <name val="Meiryo UI"/>
      <family val="3"/>
      <charset val="128"/>
    </font>
    <font>
      <u/>
      <sz val="14"/>
      <color theme="10"/>
      <name val="Meiryo UI"/>
      <family val="3"/>
      <charset val="128"/>
    </font>
    <font>
      <sz val="9"/>
      <color theme="1" tint="0.34998626667073579"/>
      <name val="ＭＳ Ｐゴシック"/>
      <family val="3"/>
      <charset val="128"/>
      <scheme val="minor"/>
    </font>
    <font>
      <b/>
      <sz val="11"/>
      <color theme="1" tint="0.34998626667073579"/>
      <name val="Meiryo UI"/>
      <family val="3"/>
      <charset val="128"/>
    </font>
    <font>
      <b/>
      <sz val="14"/>
      <color theme="1" tint="0.34998626667073579"/>
      <name val="HG丸ｺﾞｼｯｸM-PRO"/>
      <family val="3"/>
      <charset val="128"/>
    </font>
    <font>
      <sz val="14"/>
      <color theme="1" tint="0.34998626667073579"/>
      <name val="HG丸ｺﾞｼｯｸM-PRO"/>
      <family val="3"/>
      <charset val="128"/>
    </font>
    <font>
      <b/>
      <sz val="11"/>
      <name val="ＭＳ Ｐゴシック"/>
      <family val="3"/>
      <charset val="128"/>
      <scheme val="minor"/>
    </font>
  </fonts>
  <fills count="38">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EAE3D6"/>
        <bgColor indexed="64"/>
      </patternFill>
    </fill>
    <fill>
      <patternFill patternType="solid">
        <fgColor theme="8" tint="0.79998168889431442"/>
        <bgColor indexed="64"/>
      </patternFill>
    </fill>
    <fill>
      <patternFill patternType="solid">
        <fgColor rgb="FFD1A785"/>
        <bgColor indexed="64"/>
      </patternFill>
    </fill>
    <fill>
      <patternFill patternType="solid">
        <fgColor theme="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E7EEF5"/>
        <bgColor indexed="64"/>
      </patternFill>
    </fill>
    <fill>
      <patternFill patternType="solid">
        <fgColor rgb="FFF8EDEC"/>
        <bgColor indexed="64"/>
      </patternFill>
    </fill>
    <fill>
      <patternFill patternType="solid">
        <fgColor rgb="FFFAF7F4"/>
        <bgColor indexed="64"/>
      </patternFill>
    </fill>
  </fills>
  <borders count="12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dotted">
        <color theme="1" tint="0.34998626667073579"/>
      </right>
      <top style="thin">
        <color theme="1" tint="0.34998626667073579"/>
      </top>
      <bottom/>
      <diagonal/>
    </border>
    <border>
      <left/>
      <right style="dotted">
        <color theme="1" tint="0.34998626667073579"/>
      </right>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medium">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style="medium">
        <color theme="1" tint="0.499984740745262"/>
      </bottom>
      <diagonal/>
    </border>
    <border>
      <left/>
      <right style="thin">
        <color theme="1" tint="0.499984740745262"/>
      </right>
      <top style="dotted">
        <color theme="1" tint="0.499984740745262"/>
      </top>
      <bottom style="medium">
        <color theme="1" tint="0.499984740745262"/>
      </bottom>
      <diagonal/>
    </border>
    <border>
      <left style="thin">
        <color theme="1" tint="0.499984740745262"/>
      </left>
      <right style="medium">
        <color theme="1" tint="0.499984740745262"/>
      </right>
      <top style="dotted">
        <color theme="1" tint="0.499984740745262"/>
      </top>
      <bottom style="medium">
        <color theme="1" tint="0.499984740745262"/>
      </bottom>
      <diagonal/>
    </border>
    <border>
      <left style="dotted">
        <color theme="1" tint="0.34998626667073579"/>
      </left>
      <right/>
      <top style="thin">
        <color theme="1" tint="0.34998626667073579"/>
      </top>
      <bottom/>
      <diagonal/>
    </border>
    <border>
      <left style="dotted">
        <color theme="1" tint="0.34998626667073579"/>
      </left>
      <right style="dotted">
        <color theme="1" tint="0.34998626667073579"/>
      </right>
      <top/>
      <bottom style="thin">
        <color theme="1" tint="0.34998626667073579"/>
      </bottom>
      <diagonal/>
    </border>
    <border>
      <left style="dotted">
        <color theme="1" tint="0.34998626667073579"/>
      </left>
      <right/>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diagonal/>
    </border>
    <border>
      <left/>
      <right style="dotted">
        <color theme="1" tint="0.34998626667073579"/>
      </right>
      <top style="dotted">
        <color theme="1" tint="0.34998626667073579"/>
      </top>
      <bottom style="thin">
        <color theme="1" tint="0.34998626667073579"/>
      </bottom>
      <diagonal/>
    </border>
    <border>
      <left style="dotted">
        <color theme="1" tint="0.34998626667073579"/>
      </left>
      <right style="dotted">
        <color theme="1" tint="0.34998626667073579"/>
      </right>
      <top style="dotted">
        <color theme="1" tint="0.34998626667073579"/>
      </top>
      <bottom style="thin">
        <color theme="1" tint="0.34998626667073579"/>
      </bottom>
      <diagonal/>
    </border>
    <border>
      <left style="dotted">
        <color theme="1" tint="0.34998626667073579"/>
      </left>
      <right/>
      <top style="dotted">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dotted">
        <color theme="1" tint="0.34998626667073579"/>
      </bottom>
      <diagonal/>
    </border>
    <border>
      <left/>
      <right style="thin">
        <color theme="1" tint="0.34998626667073579"/>
      </right>
      <top style="thin">
        <color theme="1" tint="0.34998626667073579"/>
      </top>
      <bottom style="dotted">
        <color theme="1" tint="0.34998626667073579"/>
      </bottom>
      <diagonal/>
    </border>
    <border>
      <left style="thin">
        <color theme="1" tint="0.34998626667073579"/>
      </left>
      <right style="thin">
        <color theme="1" tint="0.34998626667073579"/>
      </right>
      <top/>
      <bottom style="thin">
        <color theme="1" tint="0.34998626667073579"/>
      </bottom>
      <diagonal/>
    </border>
    <border>
      <left/>
      <right/>
      <top/>
      <bottom style="dotted">
        <color auto="1"/>
      </bottom>
      <diagonal/>
    </border>
    <border>
      <left/>
      <right/>
      <top style="dotted">
        <color auto="1"/>
      </top>
      <bottom style="dotted">
        <color auto="1"/>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dotted">
        <color theme="1" tint="0.34998626667073579"/>
      </top>
      <bottom/>
      <diagonal/>
    </border>
    <border>
      <left/>
      <right style="thin">
        <color theme="1" tint="0.34998626667073579"/>
      </right>
      <top style="dotted">
        <color theme="1" tint="0.34998626667073579"/>
      </top>
      <bottom/>
      <diagonal/>
    </border>
    <border>
      <left style="medium">
        <color theme="1" tint="0.499984740745262"/>
      </left>
      <right/>
      <top style="medium">
        <color theme="1" tint="0.499984740745262"/>
      </top>
      <bottom style="dotted">
        <color theme="1" tint="0.499984740745262"/>
      </bottom>
      <diagonal/>
    </border>
    <border>
      <left/>
      <right style="thin">
        <color theme="1" tint="0.499984740745262"/>
      </right>
      <top style="medium">
        <color theme="1" tint="0.499984740745262"/>
      </top>
      <bottom style="dotted">
        <color theme="1" tint="0.499984740745262"/>
      </bottom>
      <diagonal/>
    </border>
    <border>
      <left style="thin">
        <color theme="1" tint="0.499984740745262"/>
      </left>
      <right/>
      <top style="medium">
        <color theme="1" tint="0.499984740745262"/>
      </top>
      <bottom style="dotted">
        <color theme="1" tint="0.499984740745262"/>
      </bottom>
      <diagonal/>
    </border>
    <border>
      <left style="medium">
        <color theme="1" tint="0.499984740745262"/>
      </left>
      <right/>
      <top style="dotted">
        <color theme="1" tint="0.499984740745262"/>
      </top>
      <bottom style="medium">
        <color theme="1" tint="0.499984740745262"/>
      </bottom>
      <diagonal/>
    </border>
    <border>
      <left/>
      <right/>
      <top style="dotted">
        <color theme="1" tint="0.499984740745262"/>
      </top>
      <bottom style="medium">
        <color theme="1" tint="0.499984740745262"/>
      </bottom>
      <diagonal/>
    </border>
    <border>
      <left style="thin">
        <color theme="1" tint="0.499984740745262"/>
      </left>
      <right/>
      <top style="dotted">
        <color theme="1" tint="0.499984740745262"/>
      </top>
      <bottom style="medium">
        <color theme="1" tint="0.499984740745262"/>
      </bottom>
      <diagonal/>
    </border>
    <border>
      <left/>
      <right style="medium">
        <color theme="1" tint="0.499984740745262"/>
      </right>
      <top style="dotted">
        <color theme="1" tint="0.499984740745262"/>
      </top>
      <bottom style="medium">
        <color theme="1"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style="hair">
        <color theme="1" tint="0.34998626667073579"/>
      </right>
      <top/>
      <bottom style="thin">
        <color theme="1" tint="0.34998626667073579"/>
      </bottom>
      <diagonal/>
    </border>
    <border>
      <left/>
      <right/>
      <top style="thin">
        <color theme="1" tint="0.34998626667073579"/>
      </top>
      <bottom style="dotted">
        <color theme="1" tint="0.34998626667073579"/>
      </bottom>
      <diagonal/>
    </border>
    <border>
      <left/>
      <right/>
      <top style="dotted">
        <color theme="1" tint="0.34998626667073579"/>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theme="0"/>
      </bottom>
      <diagonal/>
    </border>
    <border>
      <left style="thin">
        <color theme="1" tint="0.499984740745262"/>
      </left>
      <right/>
      <top style="thin">
        <color theme="1" tint="0.34998626667073579"/>
      </top>
      <bottom/>
      <diagonal/>
    </border>
    <border>
      <left/>
      <right style="thin">
        <color theme="1" tint="0.499984740745262"/>
      </right>
      <top style="thin">
        <color theme="1" tint="0.34998626667073579"/>
      </top>
      <bottom/>
      <diagonal/>
    </border>
    <border>
      <left style="thin">
        <color theme="1" tint="0.34998626667073579"/>
      </left>
      <right/>
      <top style="thin">
        <color theme="1" tint="0.499984740745262"/>
      </top>
      <bottom style="thin">
        <color theme="1" tint="0.499984740745262"/>
      </bottom>
      <diagonal/>
    </border>
    <border>
      <left style="thin">
        <color theme="1" tint="0.499984740745262"/>
      </left>
      <right style="thin">
        <color theme="1" tint="0.34998626667073579"/>
      </right>
      <top style="thin">
        <color theme="1" tint="0.499984740745262"/>
      </top>
      <bottom style="thin">
        <color theme="1" tint="0.499984740745262"/>
      </bottom>
      <diagonal/>
    </border>
    <border>
      <left/>
      <right style="thin">
        <color theme="1" tint="0.34998626667073579"/>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style="thin">
        <color theme="1" tint="0.499984740745262"/>
      </left>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499984740745262"/>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hair">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style="thin">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medium">
        <color theme="1" tint="0.499984740745262"/>
      </bottom>
      <diagonal/>
    </border>
    <border>
      <left style="thin">
        <color theme="1" tint="0.499984740745262"/>
      </left>
      <right style="medium">
        <color theme="1" tint="0.499984740745262"/>
      </right>
      <top style="hair">
        <color theme="1" tint="0.499984740745262"/>
      </top>
      <bottom style="medium">
        <color theme="1" tint="0.499984740745262"/>
      </bottom>
      <diagonal/>
    </border>
    <border>
      <left/>
      <right/>
      <top/>
      <bottom style="medium">
        <color rgb="FFD1A785"/>
      </bottom>
      <diagonal/>
    </border>
    <border>
      <left style="thin">
        <color theme="1" tint="0.34998626667073579"/>
      </left>
      <right style="hair">
        <color theme="1" tint="0.34998626667073579"/>
      </right>
      <top style="hair">
        <color theme="1" tint="0.34998626667073579"/>
      </top>
      <bottom/>
      <diagonal/>
    </border>
    <border>
      <left style="hair">
        <color theme="1" tint="0.34998626667073579"/>
      </left>
      <right style="thin">
        <color theme="1" tint="0.34998626667073579"/>
      </right>
      <top style="hair">
        <color theme="1" tint="0.34998626667073579"/>
      </top>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4" fillId="0" borderId="0">
      <alignment vertical="center"/>
    </xf>
    <xf numFmtId="38" fontId="13" fillId="0" borderId="0" applyFont="0" applyFill="0" applyBorder="0" applyAlignment="0" applyProtection="0">
      <alignment vertical="center"/>
    </xf>
    <xf numFmtId="0" fontId="13" fillId="0" borderId="0"/>
    <xf numFmtId="0" fontId="5" fillId="0" borderId="0">
      <alignment vertical="center"/>
    </xf>
    <xf numFmtId="0" fontId="14"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34" fillId="0" borderId="0"/>
    <xf numFmtId="0" fontId="35" fillId="9"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730">
    <xf numFmtId="0" fontId="0" fillId="0" borderId="0" xfId="0">
      <alignment vertical="center"/>
    </xf>
    <xf numFmtId="0" fontId="0" fillId="4" borderId="0" xfId="0" applyFill="1">
      <alignment vertical="center"/>
    </xf>
    <xf numFmtId="0" fontId="0" fillId="4" borderId="1" xfId="0" applyFill="1" applyBorder="1" applyProtection="1">
      <alignment vertical="center"/>
      <protection locked="0"/>
    </xf>
    <xf numFmtId="38" fontId="0" fillId="4" borderId="1" xfId="1" applyFont="1" applyFill="1" applyBorder="1" applyProtection="1">
      <alignment vertical="center"/>
      <protection locked="0"/>
    </xf>
    <xf numFmtId="0" fontId="0" fillId="4" borderId="0" xfId="0" applyFill="1" applyProtection="1">
      <alignment vertical="center"/>
      <protection locked="0"/>
    </xf>
    <xf numFmtId="0" fontId="0" fillId="4" borderId="1" xfId="0" applyFill="1" applyBorder="1" applyAlignment="1" applyProtection="1">
      <alignment horizontal="center" vertical="center"/>
      <protection locked="0"/>
    </xf>
    <xf numFmtId="38" fontId="0" fillId="4" borderId="0" xfId="1" applyFont="1" applyFill="1" applyProtection="1">
      <alignment vertical="center"/>
      <protection locked="0"/>
    </xf>
    <xf numFmtId="0" fontId="0" fillId="6" borderId="1" xfId="0" applyFill="1" applyBorder="1" applyAlignment="1" applyProtection="1">
      <alignment horizontal="center" vertical="center"/>
      <protection locked="0"/>
    </xf>
    <xf numFmtId="0" fontId="0" fillId="6" borderId="1" xfId="0" applyFill="1" applyBorder="1" applyProtection="1">
      <alignment vertical="center"/>
      <protection locked="0"/>
    </xf>
    <xf numFmtId="38" fontId="0" fillId="6" borderId="1" xfId="1" applyFont="1" applyFill="1" applyBorder="1" applyProtection="1">
      <alignment vertical="center"/>
      <protection locked="0"/>
    </xf>
    <xf numFmtId="38" fontId="0" fillId="4"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center" vertical="center"/>
      <protection locked="0"/>
    </xf>
    <xf numFmtId="38" fontId="0" fillId="4" borderId="0" xfId="1" applyFont="1" applyFill="1" applyAlignment="1" applyProtection="1">
      <alignment horizontal="center" vertical="center"/>
      <protection locked="0"/>
    </xf>
    <xf numFmtId="0" fontId="25" fillId="7" borderId="1" xfId="0" applyFont="1" applyFill="1" applyBorder="1" applyAlignment="1" applyProtection="1">
      <alignment horizontal="center" vertical="center"/>
      <protection locked="0"/>
    </xf>
    <xf numFmtId="38" fontId="25" fillId="7" borderId="1" xfId="1" applyFont="1" applyFill="1" applyBorder="1" applyAlignment="1" applyProtection="1">
      <alignment horizontal="center" vertical="center" wrapText="1"/>
      <protection locked="0"/>
    </xf>
    <xf numFmtId="0" fontId="29" fillId="0" borderId="0" xfId="0" applyFont="1">
      <alignment vertical="center"/>
    </xf>
    <xf numFmtId="38" fontId="25" fillId="7" borderId="1" xfId="1" applyFont="1" applyFill="1" applyBorder="1" applyAlignment="1" applyProtection="1">
      <alignment horizontal="center" vertical="center"/>
      <protection locked="0"/>
    </xf>
    <xf numFmtId="38" fontId="0" fillId="4" borderId="1" xfId="1" applyFont="1" applyFill="1" applyBorder="1" applyAlignment="1" applyProtection="1">
      <alignment horizontal="right" vertical="center"/>
      <protection locked="0"/>
    </xf>
    <xf numFmtId="0" fontId="18" fillId="0" borderId="1" xfId="0" applyFont="1" applyBorder="1" applyAlignment="1">
      <alignment horizontal="center" vertical="center"/>
    </xf>
    <xf numFmtId="178" fontId="18" fillId="10" borderId="9" xfId="0" applyNumberFormat="1" applyFont="1" applyFill="1" applyBorder="1" applyAlignment="1">
      <alignment horizontal="center" vertical="center"/>
    </xf>
    <xf numFmtId="0" fontId="18" fillId="10" borderId="1" xfId="0" applyFont="1" applyFill="1" applyBorder="1" applyAlignment="1">
      <alignment horizontal="center" vertical="center"/>
    </xf>
    <xf numFmtId="0" fontId="18" fillId="10" borderId="2"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8" fillId="11" borderId="9" xfId="0" applyFont="1" applyFill="1" applyBorder="1" applyAlignment="1">
      <alignment horizontal="center" vertical="center"/>
    </xf>
    <xf numFmtId="0" fontId="18" fillId="11" borderId="1" xfId="0" applyFont="1" applyFill="1" applyBorder="1">
      <alignment vertical="center"/>
    </xf>
    <xf numFmtId="0" fontId="18" fillId="12" borderId="1" xfId="0" applyFont="1" applyFill="1" applyBorder="1" applyAlignment="1">
      <alignment horizontal="center" vertical="center"/>
    </xf>
    <xf numFmtId="0" fontId="18" fillId="13" borderId="1" xfId="0" applyFont="1" applyFill="1" applyBorder="1" applyAlignment="1">
      <alignment horizontal="center" vertical="center"/>
    </xf>
    <xf numFmtId="176" fontId="18" fillId="13" borderId="3" xfId="0" applyNumberFormat="1" applyFont="1" applyFill="1" applyBorder="1" applyAlignment="1">
      <alignment horizontal="center" vertical="center"/>
    </xf>
    <xf numFmtId="176" fontId="18" fillId="13" borderId="9" xfId="0" applyNumberFormat="1" applyFont="1" applyFill="1" applyBorder="1" applyAlignment="1">
      <alignment horizontal="center" vertical="center"/>
    </xf>
    <xf numFmtId="0" fontId="19" fillId="13" borderId="2" xfId="0" applyFont="1" applyFill="1" applyBorder="1" applyAlignment="1">
      <alignment horizontal="center" vertical="center"/>
    </xf>
    <xf numFmtId="0" fontId="19" fillId="13" borderId="12" xfId="0" applyFont="1" applyFill="1" applyBorder="1" applyAlignment="1">
      <alignment horizontal="center" vertical="center" shrinkToFit="1"/>
    </xf>
    <xf numFmtId="0" fontId="18" fillId="14" borderId="1" xfId="0" applyFont="1" applyFill="1" applyBorder="1">
      <alignment vertical="center"/>
    </xf>
    <xf numFmtId="0" fontId="18" fillId="14" borderId="3" xfId="0" applyFont="1" applyFill="1" applyBorder="1">
      <alignment vertical="center"/>
    </xf>
    <xf numFmtId="0" fontId="18" fillId="14" borderId="9" xfId="0" applyFont="1" applyFill="1" applyBorder="1">
      <alignment vertical="center"/>
    </xf>
    <xf numFmtId="0" fontId="18" fillId="14" borderId="10" xfId="1" applyNumberFormat="1" applyFont="1" applyFill="1" applyBorder="1" applyAlignment="1" applyProtection="1">
      <alignment vertical="center"/>
      <protection locked="0"/>
    </xf>
    <xf numFmtId="0" fontId="17" fillId="15" borderId="9" xfId="0" applyFont="1" applyFill="1" applyBorder="1" applyAlignment="1">
      <alignment horizontal="right" vertical="center"/>
    </xf>
    <xf numFmtId="177" fontId="18" fillId="15" borderId="2" xfId="0" applyNumberFormat="1" applyFont="1" applyFill="1" applyBorder="1" applyAlignment="1">
      <alignment horizontal="center" vertical="center" wrapText="1"/>
    </xf>
    <xf numFmtId="177" fontId="8" fillId="15" borderId="2" xfId="0" applyNumberFormat="1" applyFont="1" applyFill="1" applyBorder="1" applyAlignment="1">
      <alignment horizontal="center" vertical="center" wrapText="1"/>
    </xf>
    <xf numFmtId="177" fontId="18" fillId="15" borderId="1" xfId="0" applyNumberFormat="1" applyFont="1" applyFill="1" applyBorder="1" applyAlignment="1">
      <alignment horizontal="center" vertical="center" wrapText="1"/>
    </xf>
    <xf numFmtId="177" fontId="17" fillId="15" borderId="1" xfId="0" applyNumberFormat="1" applyFont="1" applyFill="1" applyBorder="1" applyAlignment="1">
      <alignment horizontal="center" vertical="center" wrapText="1"/>
    </xf>
    <xf numFmtId="177" fontId="17" fillId="15" borderId="10" xfId="0" applyNumberFormat="1" applyFont="1" applyFill="1" applyBorder="1" applyAlignment="1">
      <alignment horizontal="center" vertical="center"/>
    </xf>
    <xf numFmtId="0" fontId="18" fillId="16" borderId="9" xfId="0" applyFont="1" applyFill="1" applyBorder="1" applyAlignment="1">
      <alignment horizontal="right" vertical="center"/>
    </xf>
    <xf numFmtId="0" fontId="18" fillId="16" borderId="1" xfId="0" applyFont="1" applyFill="1" applyBorder="1" applyAlignment="1">
      <alignment horizontal="center" vertical="center"/>
    </xf>
    <xf numFmtId="0" fontId="18" fillId="16" borderId="1" xfId="0" applyFont="1" applyFill="1" applyBorder="1" applyAlignment="1">
      <alignment horizontal="left" vertical="center"/>
    </xf>
    <xf numFmtId="0" fontId="18" fillId="16" borderId="10" xfId="0" applyFont="1" applyFill="1" applyBorder="1" applyAlignment="1">
      <alignment horizontal="center" vertical="center"/>
    </xf>
    <xf numFmtId="49" fontId="18" fillId="17" borderId="2" xfId="0" applyNumberFormat="1" applyFont="1" applyFill="1" applyBorder="1" applyAlignment="1">
      <alignment horizontal="center" vertical="center" wrapText="1"/>
    </xf>
    <xf numFmtId="178" fontId="18" fillId="17" borderId="1" xfId="0" applyNumberFormat="1" applyFont="1" applyFill="1" applyBorder="1" applyAlignment="1">
      <alignment horizontal="center" vertical="center" wrapText="1"/>
    </xf>
    <xf numFmtId="178" fontId="18" fillId="17" borderId="3" xfId="0" applyNumberFormat="1" applyFont="1" applyFill="1" applyBorder="1" applyAlignment="1">
      <alignment horizontal="center" vertical="center" wrapText="1"/>
    </xf>
    <xf numFmtId="0" fontId="18" fillId="18" borderId="2" xfId="0" applyFont="1" applyFill="1" applyBorder="1" applyAlignment="1">
      <alignment horizontal="left" vertical="center"/>
    </xf>
    <xf numFmtId="0" fontId="18" fillId="18" borderId="1" xfId="0" applyFont="1" applyFill="1" applyBorder="1" applyAlignment="1">
      <alignment horizontal="left" vertical="center"/>
    </xf>
    <xf numFmtId="0" fontId="18" fillId="18" borderId="3" xfId="0" applyFont="1" applyFill="1" applyBorder="1" applyAlignment="1">
      <alignment horizontal="center" vertical="center"/>
    </xf>
    <xf numFmtId="0" fontId="18" fillId="18" borderId="3" xfId="0" applyFont="1" applyFill="1" applyBorder="1" applyAlignment="1">
      <alignment horizontal="left" vertical="center"/>
    </xf>
    <xf numFmtId="0" fontId="18" fillId="19" borderId="11" xfId="0" applyFont="1" applyFill="1" applyBorder="1" applyAlignment="1">
      <alignment horizontal="center" vertical="center" wrapText="1"/>
    </xf>
    <xf numFmtId="49" fontId="18" fillId="19" borderId="9" xfId="0" applyNumberFormat="1" applyFont="1" applyFill="1" applyBorder="1" applyAlignment="1">
      <alignment horizontal="center" vertical="center" wrapText="1"/>
    </xf>
    <xf numFmtId="0" fontId="18" fillId="19" borderId="1" xfId="0" applyFont="1" applyFill="1" applyBorder="1" applyAlignment="1">
      <alignment horizontal="center" vertical="center" wrapText="1"/>
    </xf>
    <xf numFmtId="0" fontId="18" fillId="19" borderId="10" xfId="0" applyFont="1" applyFill="1" applyBorder="1" applyAlignment="1">
      <alignment horizontal="center" vertical="center" wrapText="1"/>
    </xf>
    <xf numFmtId="0" fontId="18" fillId="16" borderId="11" xfId="0" applyFont="1" applyFill="1" applyBorder="1">
      <alignment vertical="center"/>
    </xf>
    <xf numFmtId="0" fontId="18" fillId="16" borderId="1" xfId="0" applyFont="1" applyFill="1" applyBorder="1">
      <alignment vertical="center"/>
    </xf>
    <xf numFmtId="0" fontId="18" fillId="20" borderId="1" xfId="0" applyFont="1" applyFill="1" applyBorder="1">
      <alignment vertical="center"/>
    </xf>
    <xf numFmtId="56" fontId="20" fillId="20" borderId="1" xfId="0" applyNumberFormat="1" applyFont="1" applyFill="1" applyBorder="1" applyProtection="1">
      <alignment vertical="center"/>
      <protection locked="0"/>
    </xf>
    <xf numFmtId="0" fontId="18" fillId="21" borderId="1" xfId="0" applyFont="1" applyFill="1" applyBorder="1" applyAlignment="1">
      <alignment horizontal="center" vertical="center"/>
    </xf>
    <xf numFmtId="0" fontId="30" fillId="21" borderId="1" xfId="0" applyFont="1" applyFill="1" applyBorder="1" applyAlignment="1">
      <alignment horizontal="center" vertical="center"/>
    </xf>
    <xf numFmtId="0" fontId="19" fillId="21" borderId="1" xfId="0" applyFont="1" applyFill="1" applyBorder="1" applyAlignment="1">
      <alignment horizontal="center" vertical="center"/>
    </xf>
    <xf numFmtId="0" fontId="19" fillId="22" borderId="1" xfId="0" applyFont="1" applyFill="1" applyBorder="1" applyAlignment="1">
      <alignment horizontal="center" vertical="center"/>
    </xf>
    <xf numFmtId="0" fontId="18" fillId="22" borderId="3" xfId="0" applyFont="1" applyFill="1" applyBorder="1" applyAlignment="1">
      <alignment horizontal="center" vertical="center"/>
    </xf>
    <xf numFmtId="176" fontId="0" fillId="4" borderId="41" xfId="0" applyNumberFormat="1" applyFill="1" applyBorder="1" applyAlignment="1" applyProtection="1">
      <alignment horizontal="left" vertical="center" indent="1"/>
      <protection locked="0"/>
    </xf>
    <xf numFmtId="56" fontId="24" fillId="4" borderId="43" xfId="0" applyNumberFormat="1" applyFont="1" applyFill="1" applyBorder="1" applyAlignment="1" applyProtection="1">
      <alignment horizontal="left" vertical="center" indent="1"/>
      <protection locked="0"/>
    </xf>
    <xf numFmtId="20" fontId="23" fillId="4" borderId="43" xfId="1" applyNumberFormat="1" applyFont="1" applyFill="1" applyBorder="1" applyAlignment="1" applyProtection="1">
      <alignment horizontal="left" vertical="center" indent="1" shrinkToFit="1"/>
      <protection locked="0"/>
    </xf>
    <xf numFmtId="0" fontId="23" fillId="4" borderId="41" xfId="0" applyFont="1" applyFill="1" applyBorder="1" applyAlignment="1" applyProtection="1">
      <alignment horizontal="left" vertical="center" indent="1" shrinkToFit="1"/>
      <protection locked="0"/>
    </xf>
    <xf numFmtId="0" fontId="24"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shrinkToFit="1"/>
      <protection locked="0"/>
    </xf>
    <xf numFmtId="0" fontId="23" fillId="4" borderId="43" xfId="0" applyFont="1" applyFill="1" applyBorder="1" applyAlignment="1" applyProtection="1">
      <alignment horizontal="left" vertical="center" indent="1" shrinkToFit="1"/>
      <protection locked="0"/>
    </xf>
    <xf numFmtId="0" fontId="23" fillId="4" borderId="54" xfId="0" applyFont="1" applyFill="1" applyBorder="1" applyAlignment="1" applyProtection="1">
      <alignment horizontal="left" vertical="center" indent="1" shrinkToFit="1"/>
      <protection locked="0"/>
    </xf>
    <xf numFmtId="0" fontId="43" fillId="4" borderId="47" xfId="0" applyFont="1" applyFill="1" applyBorder="1" applyAlignment="1">
      <alignment horizontal="right" vertical="center" shrinkToFit="1"/>
    </xf>
    <xf numFmtId="0" fontId="44" fillId="4" borderId="49" xfId="0" applyFont="1" applyFill="1" applyBorder="1" applyAlignment="1">
      <alignment vertical="top"/>
    </xf>
    <xf numFmtId="0" fontId="45" fillId="4" borderId="50" xfId="0" applyFont="1" applyFill="1" applyBorder="1" applyAlignment="1">
      <alignment vertical="top"/>
    </xf>
    <xf numFmtId="0" fontId="45" fillId="4" borderId="51" xfId="0" applyFont="1" applyFill="1" applyBorder="1" applyAlignment="1">
      <alignment vertical="top"/>
    </xf>
    <xf numFmtId="0" fontId="9" fillId="4" borderId="41"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shrinkToFit="1"/>
      <protection locked="0"/>
    </xf>
    <xf numFmtId="38" fontId="38" fillId="4" borderId="61" xfId="1" applyFont="1" applyFill="1" applyBorder="1" applyAlignment="1" applyProtection="1">
      <alignment horizontal="right" vertical="center"/>
    </xf>
    <xf numFmtId="38" fontId="27" fillId="4" borderId="62"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38" fontId="27" fillId="4" borderId="65" xfId="1" applyFont="1" applyFill="1" applyBorder="1" applyAlignment="1" applyProtection="1">
      <alignment horizontal="right" vertical="center"/>
    </xf>
    <xf numFmtId="38" fontId="48" fillId="4" borderId="67" xfId="1" applyFont="1" applyFill="1" applyBorder="1" applyAlignment="1" applyProtection="1">
      <alignment horizontal="right" vertical="center"/>
    </xf>
    <xf numFmtId="38" fontId="49" fillId="4" borderId="68" xfId="1" applyFont="1" applyFill="1" applyBorder="1" applyAlignment="1" applyProtection="1">
      <alignment horizontal="right" vertical="center" shrinkToFit="1"/>
    </xf>
    <xf numFmtId="0" fontId="51" fillId="4" borderId="0" xfId="0" applyFont="1" applyFill="1">
      <alignment vertical="center"/>
    </xf>
    <xf numFmtId="0" fontId="52" fillId="4" borderId="0" xfId="0" applyFont="1" applyFill="1">
      <alignment vertical="center"/>
    </xf>
    <xf numFmtId="0" fontId="53" fillId="4" borderId="0" xfId="0" applyFont="1" applyFill="1">
      <alignment vertical="center"/>
    </xf>
    <xf numFmtId="0" fontId="54" fillId="4" borderId="0" xfId="0" applyFont="1" applyFill="1">
      <alignment vertical="center"/>
    </xf>
    <xf numFmtId="0" fontId="55" fillId="4" borderId="0" xfId="0" applyFont="1" applyFill="1">
      <alignment vertical="center"/>
    </xf>
    <xf numFmtId="0" fontId="57" fillId="4" borderId="0" xfId="0" applyFont="1" applyFill="1">
      <alignment vertical="center"/>
    </xf>
    <xf numFmtId="0" fontId="60" fillId="4" borderId="0" xfId="0" applyFont="1" applyFill="1">
      <alignment vertical="center"/>
    </xf>
    <xf numFmtId="20" fontId="18" fillId="14" borderId="1" xfId="1" applyNumberFormat="1" applyFont="1" applyFill="1" applyBorder="1" applyAlignment="1" applyProtection="1">
      <alignment vertical="center"/>
      <protection locked="0"/>
    </xf>
    <xf numFmtId="56" fontId="18" fillId="20" borderId="1" xfId="0" applyNumberFormat="1" applyFont="1" applyFill="1" applyBorder="1">
      <alignment vertical="center"/>
    </xf>
    <xf numFmtId="38" fontId="18" fillId="14" borderId="1" xfId="0" applyNumberFormat="1" applyFont="1" applyFill="1" applyBorder="1">
      <alignment vertical="center"/>
    </xf>
    <xf numFmtId="38" fontId="18" fillId="16" borderId="11" xfId="0" applyNumberFormat="1" applyFont="1" applyFill="1" applyBorder="1">
      <alignment vertical="center"/>
    </xf>
    <xf numFmtId="0" fontId="68" fillId="4" borderId="0" xfId="0" applyFont="1" applyFill="1">
      <alignment vertical="center"/>
    </xf>
    <xf numFmtId="0" fontId="61" fillId="4" borderId="0" xfId="0" applyFont="1" applyFill="1">
      <alignment vertical="center"/>
    </xf>
    <xf numFmtId="0" fontId="12" fillId="4" borderId="41"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shrinkToFit="1"/>
      <protection locked="0"/>
    </xf>
    <xf numFmtId="0" fontId="12" fillId="4" borderId="43" xfId="0" applyFont="1" applyFill="1" applyBorder="1" applyAlignment="1" applyProtection="1">
      <alignment horizontal="left" vertical="center" indent="1"/>
      <protection locked="0"/>
    </xf>
    <xf numFmtId="0" fontId="71" fillId="5" borderId="0" xfId="19" applyFont="1" applyFill="1">
      <alignment vertical="center"/>
    </xf>
    <xf numFmtId="0" fontId="0" fillId="8" borderId="0" xfId="0" applyFill="1">
      <alignment vertical="center"/>
    </xf>
    <xf numFmtId="0" fontId="9" fillId="23" borderId="0" xfId="0" applyFont="1" applyFill="1">
      <alignment vertical="center"/>
    </xf>
    <xf numFmtId="0" fontId="9" fillId="23" borderId="0" xfId="0" applyFont="1" applyFill="1" applyProtection="1">
      <alignment vertical="center"/>
      <protection locked="0"/>
    </xf>
    <xf numFmtId="0" fontId="57" fillId="4" borderId="59" xfId="0" applyFont="1" applyFill="1" applyBorder="1" applyAlignment="1">
      <alignment horizontal="center" vertical="center"/>
    </xf>
    <xf numFmtId="5" fontId="23" fillId="4" borderId="41" xfId="0" applyNumberFormat="1" applyFont="1" applyFill="1" applyBorder="1" applyAlignment="1" applyProtection="1">
      <alignment horizontal="left" vertical="center" indent="1" shrinkToFit="1"/>
      <protection locked="0"/>
    </xf>
    <xf numFmtId="38" fontId="24" fillId="4" borderId="42" xfId="1" applyFont="1" applyFill="1" applyBorder="1" applyAlignment="1" applyProtection="1">
      <alignment horizontal="left" vertical="center" indent="1"/>
      <protection locked="0"/>
    </xf>
    <xf numFmtId="38" fontId="24" fillId="4" borderId="43" xfId="1" applyFont="1" applyFill="1" applyBorder="1" applyAlignment="1" applyProtection="1">
      <alignment horizontal="left" vertical="center" indent="1"/>
      <protection locked="0"/>
    </xf>
    <xf numFmtId="0" fontId="57" fillId="3" borderId="41" xfId="0" applyFont="1" applyFill="1" applyBorder="1" applyAlignment="1">
      <alignment horizontal="center" vertical="center"/>
    </xf>
    <xf numFmtId="0" fontId="57" fillId="3" borderId="42" xfId="0" applyFont="1" applyFill="1" applyBorder="1" applyAlignment="1">
      <alignment horizontal="center" vertical="center"/>
    </xf>
    <xf numFmtId="0" fontId="57" fillId="3" borderId="43" xfId="0" applyFont="1" applyFill="1" applyBorder="1" applyAlignment="1">
      <alignment horizontal="center" vertical="center"/>
    </xf>
    <xf numFmtId="0" fontId="57" fillId="3" borderId="41" xfId="0" applyFont="1" applyFill="1" applyBorder="1" applyAlignment="1" applyProtection="1">
      <alignment horizontal="center" vertical="center"/>
      <protection locked="0"/>
    </xf>
    <xf numFmtId="0" fontId="57" fillId="3" borderId="42" xfId="0" applyFont="1" applyFill="1" applyBorder="1" applyAlignment="1" applyProtection="1">
      <alignment horizontal="center" vertical="center"/>
      <protection locked="0"/>
    </xf>
    <xf numFmtId="0" fontId="57" fillId="3" borderId="43" xfId="0" applyFont="1" applyFill="1" applyBorder="1" applyAlignment="1" applyProtection="1">
      <alignment horizontal="center" vertical="center"/>
      <protection locked="0"/>
    </xf>
    <xf numFmtId="0" fontId="9" fillId="5" borderId="0" xfId="0" applyFont="1" applyFill="1">
      <alignment vertical="center"/>
    </xf>
    <xf numFmtId="0" fontId="26" fillId="5" borderId="0" xfId="0" applyFont="1" applyFill="1">
      <alignment vertical="center"/>
    </xf>
    <xf numFmtId="0" fontId="10" fillId="5" borderId="0" xfId="0" applyFont="1" applyFill="1">
      <alignment vertical="center"/>
    </xf>
    <xf numFmtId="0" fontId="15" fillId="5" borderId="0" xfId="0" applyFont="1" applyFill="1" applyProtection="1">
      <alignment vertical="center"/>
      <protection locked="0"/>
    </xf>
    <xf numFmtId="0" fontId="46" fillId="5" borderId="0" xfId="0" applyFont="1" applyFill="1" applyAlignment="1" applyProtection="1">
      <alignment horizontal="left" vertical="top"/>
      <protection locked="0"/>
    </xf>
    <xf numFmtId="0" fontId="46" fillId="5" borderId="0" xfId="0" applyFont="1" applyFill="1" applyAlignment="1" applyProtection="1">
      <alignment horizontal="left"/>
      <protection locked="0"/>
    </xf>
    <xf numFmtId="0" fontId="46" fillId="5" borderId="0" xfId="0" applyFont="1" applyFill="1" applyAlignment="1" applyProtection="1">
      <alignment horizontal="left" vertical="center"/>
      <protection locked="0"/>
    </xf>
    <xf numFmtId="38" fontId="57" fillId="4" borderId="58" xfId="0" applyNumberFormat="1" applyFont="1" applyFill="1" applyBorder="1" applyAlignment="1">
      <alignment horizontal="center" vertical="center"/>
    </xf>
    <xf numFmtId="38" fontId="75" fillId="4" borderId="1" xfId="1" applyFont="1" applyFill="1" applyBorder="1" applyAlignment="1" applyProtection="1">
      <alignment horizontal="center" vertical="center"/>
      <protection locked="0"/>
    </xf>
    <xf numFmtId="38" fontId="75" fillId="6"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right" vertical="center"/>
      <protection locked="0"/>
    </xf>
    <xf numFmtId="0" fontId="57" fillId="8" borderId="78" xfId="2" applyFont="1" applyFill="1" applyBorder="1" applyAlignment="1">
      <alignment horizontal="center" vertical="center"/>
    </xf>
    <xf numFmtId="38" fontId="57" fillId="8" borderId="78" xfId="9" applyFont="1" applyFill="1" applyBorder="1" applyAlignment="1">
      <alignment horizontal="center" vertical="center"/>
    </xf>
    <xf numFmtId="179" fontId="57" fillId="8" borderId="78" xfId="9" applyNumberFormat="1" applyFont="1" applyFill="1" applyBorder="1">
      <alignment vertical="center"/>
    </xf>
    <xf numFmtId="38" fontId="0" fillId="4" borderId="0" xfId="1" applyFont="1" applyFill="1" applyAlignment="1" applyProtection="1">
      <alignment vertical="center" wrapText="1"/>
      <protection locked="0"/>
    </xf>
    <xf numFmtId="38" fontId="0" fillId="4" borderId="1" xfId="1" applyFont="1" applyFill="1" applyBorder="1" applyAlignment="1" applyProtection="1">
      <alignment vertical="center" wrapText="1"/>
      <protection locked="0"/>
    </xf>
    <xf numFmtId="38" fontId="0" fillId="6" borderId="1" xfId="1" applyFont="1" applyFill="1" applyBorder="1" applyAlignment="1" applyProtection="1">
      <alignment vertical="center" wrapText="1"/>
      <protection locked="0"/>
    </xf>
    <xf numFmtId="38" fontId="0" fillId="4" borderId="0" xfId="1" applyFont="1" applyFill="1" applyAlignment="1" applyProtection="1">
      <alignment horizontal="right" vertical="center" wrapText="1"/>
      <protection locked="0"/>
    </xf>
    <xf numFmtId="38" fontId="0" fillId="4" borderId="1" xfId="1" applyFont="1" applyFill="1" applyBorder="1" applyAlignment="1" applyProtection="1">
      <alignment horizontal="right" vertical="center" wrapText="1"/>
      <protection locked="0"/>
    </xf>
    <xf numFmtId="38" fontId="0" fillId="6" borderId="1" xfId="1" applyFont="1" applyFill="1" applyBorder="1" applyAlignment="1" applyProtection="1">
      <alignment horizontal="right" vertical="center" wrapText="1"/>
      <protection locked="0"/>
    </xf>
    <xf numFmtId="0" fontId="0" fillId="0" borderId="1" xfId="0" applyBorder="1" applyProtection="1">
      <alignment vertical="center"/>
      <protection locked="0"/>
    </xf>
    <xf numFmtId="0" fontId="78" fillId="26" borderId="49" xfId="0" applyFont="1" applyFill="1" applyBorder="1" applyAlignment="1">
      <alignment vertical="top"/>
    </xf>
    <xf numFmtId="0" fontId="79" fillId="26" borderId="50" xfId="0" applyFont="1" applyFill="1" applyBorder="1" applyAlignment="1">
      <alignment vertical="top"/>
    </xf>
    <xf numFmtId="0" fontId="0" fillId="27" borderId="0" xfId="0" applyFill="1">
      <alignment vertical="center"/>
    </xf>
    <xf numFmtId="0" fontId="0" fillId="24" borderId="0" xfId="0" applyFill="1">
      <alignment vertical="center"/>
    </xf>
    <xf numFmtId="0" fontId="0" fillId="2" borderId="0" xfId="0" applyFill="1">
      <alignment vertical="center"/>
    </xf>
    <xf numFmtId="0" fontId="0" fillId="25" borderId="0" xfId="0" applyFill="1">
      <alignment vertical="center"/>
    </xf>
    <xf numFmtId="38" fontId="0" fillId="27" borderId="0" xfId="1" applyFont="1" applyFill="1">
      <alignment vertical="center"/>
    </xf>
    <xf numFmtId="38" fontId="0" fillId="8" borderId="0" xfId="1" applyFont="1" applyFill="1">
      <alignment vertical="center"/>
    </xf>
    <xf numFmtId="38" fontId="0" fillId="24" borderId="0" xfId="1" applyFont="1" applyFill="1">
      <alignment vertical="center"/>
    </xf>
    <xf numFmtId="38" fontId="0" fillId="2" borderId="0" xfId="1" applyFont="1" applyFill="1">
      <alignment vertical="center"/>
    </xf>
    <xf numFmtId="38" fontId="0" fillId="25" borderId="0" xfId="1" applyFont="1" applyFill="1">
      <alignment vertical="center"/>
    </xf>
    <xf numFmtId="0" fontId="57" fillId="8" borderId="60" xfId="0" applyFont="1" applyFill="1" applyBorder="1" applyAlignment="1" applyProtection="1">
      <alignment horizontal="center" vertical="center"/>
      <protection locked="0"/>
    </xf>
    <xf numFmtId="0" fontId="57" fillId="8" borderId="62" xfId="0" applyFont="1" applyFill="1" applyBorder="1" applyAlignment="1" applyProtection="1">
      <alignment horizontal="center" vertical="center"/>
      <protection locked="0"/>
    </xf>
    <xf numFmtId="0" fontId="57" fillId="8" borderId="63" xfId="0" applyFont="1" applyFill="1" applyBorder="1" applyAlignment="1" applyProtection="1">
      <alignment horizontal="center" vertical="center"/>
      <protection locked="0"/>
    </xf>
    <xf numFmtId="0" fontId="57" fillId="8" borderId="65" xfId="0" applyFont="1" applyFill="1" applyBorder="1" applyAlignment="1" applyProtection="1">
      <alignment horizontal="center" vertical="center"/>
      <protection locked="0"/>
    </xf>
    <xf numFmtId="0" fontId="57" fillId="24" borderId="60" xfId="0" applyFont="1" applyFill="1" applyBorder="1" applyAlignment="1" applyProtection="1">
      <alignment horizontal="center" vertical="center"/>
      <protection locked="0"/>
    </xf>
    <xf numFmtId="0" fontId="57" fillId="24" borderId="62" xfId="0" applyFont="1" applyFill="1" applyBorder="1" applyAlignment="1" applyProtection="1">
      <alignment horizontal="center" vertical="center"/>
      <protection locked="0"/>
    </xf>
    <xf numFmtId="0" fontId="57" fillId="24" borderId="63" xfId="0" applyFont="1" applyFill="1" applyBorder="1" applyAlignment="1" applyProtection="1">
      <alignment horizontal="center" vertical="center" wrapText="1"/>
      <protection locked="0"/>
    </xf>
    <xf numFmtId="0" fontId="57" fillId="24" borderId="65" xfId="0" applyFont="1" applyFill="1" applyBorder="1" applyAlignment="1" applyProtection="1">
      <alignment horizontal="center" vertical="center" wrapText="1"/>
      <protection locked="0"/>
    </xf>
    <xf numFmtId="0" fontId="57" fillId="24" borderId="63" xfId="0" applyFont="1" applyFill="1" applyBorder="1" applyAlignment="1" applyProtection="1">
      <alignment horizontal="center" vertical="center"/>
      <protection locked="0"/>
    </xf>
    <xf numFmtId="0" fontId="57" fillId="24" borderId="65" xfId="0" applyFont="1" applyFill="1" applyBorder="1" applyAlignment="1" applyProtection="1">
      <alignment horizontal="center" vertical="center"/>
      <protection locked="0"/>
    </xf>
    <xf numFmtId="0" fontId="57" fillId="24" borderId="66" xfId="0" applyFont="1" applyFill="1" applyBorder="1" applyAlignment="1" applyProtection="1">
      <alignment horizontal="center" vertical="center"/>
      <protection locked="0"/>
    </xf>
    <xf numFmtId="0" fontId="57" fillId="24" borderId="68" xfId="0" applyFont="1" applyFill="1" applyBorder="1" applyAlignment="1" applyProtection="1">
      <alignment horizontal="center" vertical="center"/>
      <protection locked="0"/>
    </xf>
    <xf numFmtId="0" fontId="59" fillId="5" borderId="0" xfId="0" applyFont="1" applyFill="1" applyAlignment="1">
      <alignment horizontal="left" vertical="top"/>
    </xf>
    <xf numFmtId="0" fontId="65" fillId="5" borderId="0" xfId="0" applyFont="1" applyFill="1">
      <alignment vertical="center"/>
    </xf>
    <xf numFmtId="0" fontId="57" fillId="4" borderId="57" xfId="0" applyFont="1" applyFill="1" applyBorder="1">
      <alignment vertical="center"/>
    </xf>
    <xf numFmtId="0" fontId="57" fillId="4" borderId="58" xfId="0" applyFont="1" applyFill="1" applyBorder="1" applyAlignment="1">
      <alignment horizontal="center" vertical="center"/>
    </xf>
    <xf numFmtId="0" fontId="57" fillId="4" borderId="60" xfId="0" applyFont="1" applyFill="1" applyBorder="1" applyAlignment="1">
      <alignment horizontal="left" vertical="center" indent="1"/>
    </xf>
    <xf numFmtId="0" fontId="57" fillId="4" borderId="63" xfId="0" applyFont="1" applyFill="1" applyBorder="1" applyAlignment="1">
      <alignment horizontal="left" vertical="center" indent="1"/>
    </xf>
    <xf numFmtId="0" fontId="57" fillId="4" borderId="66" xfId="0" applyFont="1" applyFill="1" applyBorder="1" applyAlignment="1">
      <alignment horizontal="left" vertical="center" indent="1"/>
    </xf>
    <xf numFmtId="38" fontId="57" fillId="4" borderId="57" xfId="0" applyNumberFormat="1" applyFont="1" applyFill="1" applyBorder="1" applyAlignment="1">
      <alignment horizontal="left" vertical="center" indent="1"/>
    </xf>
    <xf numFmtId="0" fontId="57" fillId="5" borderId="60" xfId="0" applyFont="1" applyFill="1" applyBorder="1" applyAlignment="1" applyProtection="1">
      <alignment horizontal="center" vertical="center"/>
      <protection locked="0"/>
    </xf>
    <xf numFmtId="0" fontId="57" fillId="5" borderId="62"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protection locked="0"/>
    </xf>
    <xf numFmtId="0" fontId="57" fillId="5" borderId="65" xfId="0" applyFont="1" applyFill="1" applyBorder="1" applyAlignment="1" applyProtection="1">
      <alignment horizontal="center" vertical="center"/>
      <protection locked="0"/>
    </xf>
    <xf numFmtId="0" fontId="57" fillId="5" borderId="66" xfId="0" applyFont="1" applyFill="1" applyBorder="1" applyAlignment="1" applyProtection="1">
      <alignment horizontal="center" vertical="center"/>
      <protection locked="0"/>
    </xf>
    <xf numFmtId="0" fontId="57" fillId="5" borderId="68"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wrapText="1"/>
      <protection locked="0"/>
    </xf>
    <xf numFmtId="0" fontId="57" fillId="5" borderId="65" xfId="0" applyFont="1" applyFill="1" applyBorder="1" applyAlignment="1" applyProtection="1">
      <alignment horizontal="center" vertical="center" wrapText="1"/>
      <protection locked="0"/>
    </xf>
    <xf numFmtId="0" fontId="57" fillId="5" borderId="66" xfId="0" applyFont="1" applyFill="1" applyBorder="1" applyAlignment="1" applyProtection="1">
      <alignment horizontal="center" vertical="center" wrapText="1"/>
      <protection locked="0"/>
    </xf>
    <xf numFmtId="0" fontId="57" fillId="5" borderId="68" xfId="0" applyFont="1" applyFill="1" applyBorder="1" applyAlignment="1" applyProtection="1">
      <alignment horizontal="center" vertical="center" wrapText="1"/>
      <protection locked="0"/>
    </xf>
    <xf numFmtId="0" fontId="57" fillId="8" borderId="66" xfId="0" applyFont="1" applyFill="1" applyBorder="1" applyAlignment="1" applyProtection="1">
      <alignment horizontal="center" vertical="center"/>
      <protection locked="0"/>
    </xf>
    <xf numFmtId="0" fontId="57" fillId="8" borderId="68" xfId="0" applyFont="1" applyFill="1" applyBorder="1" applyAlignment="1" applyProtection="1">
      <alignment horizontal="center" vertical="center"/>
      <protection locked="0"/>
    </xf>
    <xf numFmtId="0" fontId="51" fillId="23" borderId="0" xfId="0" applyFont="1" applyFill="1">
      <alignment vertical="center"/>
    </xf>
    <xf numFmtId="0" fontId="58" fillId="9" borderId="0" xfId="0" applyFont="1" applyFill="1">
      <alignment vertical="center"/>
    </xf>
    <xf numFmtId="0" fontId="51" fillId="9" borderId="0" xfId="0" applyFont="1" applyFill="1">
      <alignment vertical="center"/>
    </xf>
    <xf numFmtId="42" fontId="68" fillId="4" borderId="26" xfId="0" applyNumberFormat="1" applyFont="1" applyFill="1" applyBorder="1" applyAlignment="1" applyProtection="1">
      <alignment horizontal="center" vertical="center"/>
      <protection locked="0"/>
    </xf>
    <xf numFmtId="0" fontId="61" fillId="5" borderId="5" xfId="0" applyFont="1" applyFill="1" applyBorder="1" applyAlignment="1">
      <alignment horizontal="center" vertical="center"/>
    </xf>
    <xf numFmtId="0" fontId="61" fillId="4" borderId="5" xfId="0" applyFont="1" applyFill="1" applyBorder="1" applyAlignment="1">
      <alignment horizontal="center" vertical="center"/>
    </xf>
    <xf numFmtId="0" fontId="36" fillId="23" borderId="92" xfId="0" applyFont="1" applyFill="1" applyBorder="1" applyAlignment="1">
      <alignment horizontal="left" indent="1"/>
    </xf>
    <xf numFmtId="0" fontId="51" fillId="23" borderId="92" xfId="0" applyFont="1" applyFill="1" applyBorder="1">
      <alignment vertical="center"/>
    </xf>
    <xf numFmtId="0" fontId="51" fillId="28" borderId="92" xfId="0" applyFont="1" applyFill="1" applyBorder="1">
      <alignment vertical="center"/>
    </xf>
    <xf numFmtId="0" fontId="36" fillId="28" borderId="92" xfId="0" applyFont="1" applyFill="1" applyBorder="1" applyAlignment="1">
      <alignment horizontal="left" indent="1"/>
    </xf>
    <xf numFmtId="0" fontId="69" fillId="0" borderId="95" xfId="0" applyFont="1" applyBorder="1" applyAlignment="1" applyProtection="1">
      <alignment horizontal="center" vertical="center"/>
      <protection locked="0"/>
    </xf>
    <xf numFmtId="0" fontId="69" fillId="4" borderId="95" xfId="0" applyFont="1" applyFill="1" applyBorder="1" applyAlignment="1" applyProtection="1">
      <alignment horizontal="center" vertical="center"/>
      <protection locked="0"/>
    </xf>
    <xf numFmtId="42" fontId="68" fillId="4" borderId="101" xfId="0" applyNumberFormat="1" applyFont="1" applyFill="1" applyBorder="1" applyAlignment="1" applyProtection="1">
      <alignment horizontal="center" vertical="center"/>
      <protection locked="0"/>
    </xf>
    <xf numFmtId="0" fontId="88" fillId="29" borderId="0" xfId="0" applyFont="1" applyFill="1">
      <alignment vertical="center"/>
    </xf>
    <xf numFmtId="0" fontId="88" fillId="0" borderId="0" xfId="0" applyFont="1">
      <alignment vertical="center"/>
    </xf>
    <xf numFmtId="0" fontId="88" fillId="29" borderId="0" xfId="0" applyFont="1" applyFill="1" applyAlignment="1">
      <alignment horizontal="left" vertical="center" indent="1"/>
    </xf>
    <xf numFmtId="0" fontId="51" fillId="12" borderId="0" xfId="0" applyFont="1" applyFill="1">
      <alignment vertical="center"/>
    </xf>
    <xf numFmtId="0" fontId="88" fillId="12" borderId="0" xfId="0" applyFont="1" applyFill="1">
      <alignment vertical="center"/>
    </xf>
    <xf numFmtId="0" fontId="88" fillId="12" borderId="0" xfId="0" applyFont="1" applyFill="1" applyAlignment="1">
      <alignment horizontal="left" vertical="center" indent="1"/>
    </xf>
    <xf numFmtId="0" fontId="68" fillId="4" borderId="0" xfId="0" applyFont="1" applyFill="1" applyAlignment="1">
      <alignment horizontal="left" vertical="center" indent="1"/>
    </xf>
    <xf numFmtId="0" fontId="88" fillId="30" borderId="0" xfId="0" applyFont="1" applyFill="1" applyAlignment="1">
      <alignment horizontal="left" vertical="center" indent="1"/>
    </xf>
    <xf numFmtId="0" fontId="51" fillId="30" borderId="0" xfId="0" applyFont="1" applyFill="1">
      <alignment vertical="center"/>
    </xf>
    <xf numFmtId="0" fontId="88" fillId="31" borderId="0" xfId="0" applyFont="1" applyFill="1" applyAlignment="1">
      <alignment horizontal="left" vertical="center" indent="1"/>
    </xf>
    <xf numFmtId="0" fontId="51" fillId="31" borderId="0" xfId="0" applyFont="1" applyFill="1">
      <alignment vertical="center"/>
    </xf>
    <xf numFmtId="0" fontId="88" fillId="30" borderId="0" xfId="0" applyFont="1" applyFill="1">
      <alignment vertical="center"/>
    </xf>
    <xf numFmtId="0" fontId="88" fillId="31" borderId="0" xfId="0" applyFont="1" applyFill="1">
      <alignment vertical="center"/>
    </xf>
    <xf numFmtId="0" fontId="68" fillId="4" borderId="0" xfId="0" applyFont="1" applyFill="1" applyAlignment="1">
      <alignment horizontal="left" vertical="center" indent="2"/>
    </xf>
    <xf numFmtId="0" fontId="51" fillId="4" borderId="23" xfId="0" applyFont="1" applyFill="1" applyBorder="1">
      <alignment vertical="center"/>
    </xf>
    <xf numFmtId="0" fontId="51" fillId="4" borderId="22" xfId="0" applyFont="1" applyFill="1" applyBorder="1">
      <alignment vertical="center"/>
    </xf>
    <xf numFmtId="0" fontId="51" fillId="4" borderId="13" xfId="0" applyFont="1" applyFill="1" applyBorder="1">
      <alignment vertical="center"/>
    </xf>
    <xf numFmtId="0" fontId="51" fillId="4" borderId="14" xfId="0" applyFont="1" applyFill="1" applyBorder="1">
      <alignment vertical="center"/>
    </xf>
    <xf numFmtId="0" fontId="51" fillId="4" borderId="18" xfId="0" applyFont="1" applyFill="1" applyBorder="1">
      <alignment vertical="center"/>
    </xf>
    <xf numFmtId="0" fontId="91" fillId="23" borderId="0" xfId="0" applyFont="1" applyFill="1" applyAlignment="1">
      <alignment horizontal="left" vertical="top" indent="1"/>
    </xf>
    <xf numFmtId="0" fontId="54" fillId="23" borderId="0" xfId="0" applyFont="1" applyFill="1">
      <alignment vertical="center"/>
    </xf>
    <xf numFmtId="0" fontId="91" fillId="28" borderId="0" xfId="0" applyFont="1" applyFill="1" applyAlignment="1">
      <alignment horizontal="left" vertical="top" indent="1"/>
    </xf>
    <xf numFmtId="0" fontId="54" fillId="28" borderId="0" xfId="0" applyFont="1" applyFill="1">
      <alignment vertical="center"/>
    </xf>
    <xf numFmtId="0" fontId="9" fillId="26" borderId="50" xfId="0" applyFont="1" applyFill="1" applyBorder="1" applyAlignment="1">
      <alignment horizontal="left" vertical="center"/>
    </xf>
    <xf numFmtId="0" fontId="9" fillId="26" borderId="51" xfId="0" applyFont="1" applyFill="1" applyBorder="1" applyAlignment="1">
      <alignment horizontal="left" vertical="center"/>
    </xf>
    <xf numFmtId="0" fontId="57" fillId="8" borderId="60" xfId="0" applyFont="1" applyFill="1" applyBorder="1" applyAlignment="1">
      <alignment horizontal="center" vertical="center"/>
    </xf>
    <xf numFmtId="0" fontId="57" fillId="8" borderId="63" xfId="0" applyFont="1" applyFill="1" applyBorder="1" applyAlignment="1">
      <alignment horizontal="center" vertical="center"/>
    </xf>
    <xf numFmtId="0" fontId="57" fillId="8" borderId="85" xfId="0" applyFont="1" applyFill="1" applyBorder="1" applyAlignment="1">
      <alignment horizontal="center" vertical="center"/>
    </xf>
    <xf numFmtId="0" fontId="57" fillId="5" borderId="60" xfId="0" applyFont="1" applyFill="1" applyBorder="1" applyAlignment="1">
      <alignment horizontal="center" vertical="center"/>
    </xf>
    <xf numFmtId="0" fontId="57" fillId="5" borderId="66" xfId="0" applyFont="1" applyFill="1" applyBorder="1" applyAlignment="1">
      <alignment horizontal="center" vertical="center"/>
    </xf>
    <xf numFmtId="0" fontId="57" fillId="5" borderId="63" xfId="0" applyFont="1" applyFill="1" applyBorder="1" applyAlignment="1">
      <alignment horizontal="center" vertical="center"/>
    </xf>
    <xf numFmtId="0" fontId="57" fillId="8" borderId="65" xfId="0" applyFont="1" applyFill="1" applyBorder="1" applyAlignment="1">
      <alignment horizontal="center" vertical="center"/>
    </xf>
    <xf numFmtId="0" fontId="57" fillId="24" borderId="60" xfId="0" applyFont="1" applyFill="1" applyBorder="1" applyAlignment="1">
      <alignment horizontal="center" vertical="center"/>
    </xf>
    <xf numFmtId="0" fontId="57" fillId="24" borderId="63" xfId="0" applyFont="1" applyFill="1" applyBorder="1" applyAlignment="1">
      <alignment horizontal="center" vertical="center" wrapText="1"/>
    </xf>
    <xf numFmtId="0" fontId="57" fillId="24" borderId="63" xfId="0" applyFont="1" applyFill="1" applyBorder="1" applyAlignment="1">
      <alignment horizontal="center" vertical="center"/>
    </xf>
    <xf numFmtId="0" fontId="57" fillId="24" borderId="66" xfId="0" applyFont="1" applyFill="1" applyBorder="1" applyAlignment="1">
      <alignment horizontal="center" vertical="center"/>
    </xf>
    <xf numFmtId="0" fontId="9" fillId="32" borderId="0" xfId="0" applyFont="1" applyFill="1">
      <alignment vertical="center"/>
    </xf>
    <xf numFmtId="0" fontId="16" fillId="32" borderId="0" xfId="0" applyFont="1" applyFill="1" applyAlignment="1">
      <alignment horizontal="center" vertical="center"/>
    </xf>
    <xf numFmtId="0" fontId="10" fillId="32" borderId="0" xfId="0" applyFont="1" applyFill="1">
      <alignment vertical="center"/>
    </xf>
    <xf numFmtId="0" fontId="9" fillId="32" borderId="0" xfId="0" applyFont="1" applyFill="1" applyProtection="1">
      <alignment vertical="center"/>
      <protection locked="0"/>
    </xf>
    <xf numFmtId="0" fontId="10" fillId="32" borderId="0" xfId="0" applyFont="1" applyFill="1" applyProtection="1">
      <alignment vertical="center"/>
      <protection locked="0"/>
    </xf>
    <xf numFmtId="38" fontId="9" fillId="32" borderId="0" xfId="1" applyFont="1" applyFill="1" applyBorder="1" applyAlignment="1" applyProtection="1">
      <alignment horizontal="right" vertical="center"/>
      <protection locked="0"/>
    </xf>
    <xf numFmtId="38" fontId="9" fillId="32" borderId="0" xfId="1" applyFont="1" applyFill="1" applyBorder="1" applyProtection="1">
      <alignment vertical="center"/>
      <protection locked="0"/>
    </xf>
    <xf numFmtId="0" fontId="64" fillId="32" borderId="0" xfId="0" applyFont="1" applyFill="1">
      <alignment vertical="center"/>
    </xf>
    <xf numFmtId="0" fontId="39" fillId="32" borderId="0" xfId="0" applyFont="1" applyFill="1">
      <alignment vertical="center"/>
    </xf>
    <xf numFmtId="0" fontId="57" fillId="8" borderId="41" xfId="0" applyFont="1" applyFill="1" applyBorder="1" applyAlignment="1">
      <alignment horizontal="center" vertical="center"/>
    </xf>
    <xf numFmtId="0" fontId="57" fillId="8" borderId="42" xfId="0" applyFont="1" applyFill="1" applyBorder="1" applyAlignment="1">
      <alignment horizontal="center" vertical="center"/>
    </xf>
    <xf numFmtId="0" fontId="57" fillId="8" borderId="54" xfId="0" applyFont="1" applyFill="1" applyBorder="1" applyAlignment="1">
      <alignment horizontal="center" vertical="center"/>
    </xf>
    <xf numFmtId="0" fontId="57" fillId="5" borderId="79" xfId="0" applyFont="1" applyFill="1" applyBorder="1" applyAlignment="1">
      <alignment horizontal="center" vertical="center"/>
    </xf>
    <xf numFmtId="0" fontId="57" fillId="5" borderId="105" xfId="0" applyFont="1" applyFill="1" applyBorder="1" applyAlignment="1">
      <alignment horizontal="center" vertical="center"/>
    </xf>
    <xf numFmtId="0" fontId="57" fillId="5" borderId="103" xfId="0" applyFont="1" applyFill="1" applyBorder="1" applyAlignment="1">
      <alignment horizontal="center" vertical="center"/>
    </xf>
    <xf numFmtId="0" fontId="57" fillId="24" borderId="79" xfId="0" applyFont="1" applyFill="1" applyBorder="1" applyAlignment="1">
      <alignment horizontal="center" vertical="center"/>
    </xf>
    <xf numFmtId="0" fontId="57" fillId="24" borderId="103" xfId="0" applyFont="1" applyFill="1" applyBorder="1" applyAlignment="1">
      <alignment horizontal="center" vertical="center" wrapText="1"/>
    </xf>
    <xf numFmtId="0" fontId="57" fillId="24" borderId="103" xfId="0" applyFont="1" applyFill="1" applyBorder="1" applyAlignment="1">
      <alignment horizontal="center" vertical="center"/>
    </xf>
    <xf numFmtId="0" fontId="57" fillId="24" borderId="105" xfId="0" applyFont="1" applyFill="1" applyBorder="1" applyAlignment="1">
      <alignment horizontal="center" vertical="center"/>
    </xf>
    <xf numFmtId="0" fontId="99" fillId="0" borderId="0" xfId="0" applyFont="1">
      <alignment vertical="center"/>
    </xf>
    <xf numFmtId="0" fontId="69" fillId="0" borderId="78" xfId="0" applyFont="1" applyBorder="1" applyAlignment="1" applyProtection="1">
      <alignment horizontal="center" vertical="center"/>
      <protection locked="0"/>
    </xf>
    <xf numFmtId="0" fontId="69" fillId="4" borderId="78" xfId="0" applyFont="1" applyFill="1" applyBorder="1" applyAlignment="1" applyProtection="1">
      <alignment horizontal="center" vertical="center"/>
      <protection locked="0"/>
    </xf>
    <xf numFmtId="38" fontId="68" fillId="4" borderId="78" xfId="1" applyFont="1" applyFill="1" applyBorder="1" applyAlignment="1" applyProtection="1">
      <alignment horizontal="center" vertical="center" shrinkToFit="1"/>
      <protection locked="0"/>
    </xf>
    <xf numFmtId="38" fontId="86" fillId="4" borderId="78" xfId="1" applyFont="1" applyFill="1" applyBorder="1" applyAlignment="1" applyProtection="1">
      <alignment horizontal="center" vertical="center" shrinkToFit="1"/>
      <protection locked="0"/>
    </xf>
    <xf numFmtId="0" fontId="86" fillId="4" borderId="78" xfId="0" applyFont="1" applyFill="1" applyBorder="1" applyAlignment="1" applyProtection="1">
      <alignment horizontal="center" vertical="center" shrinkToFit="1"/>
      <protection locked="0"/>
    </xf>
    <xf numFmtId="38" fontId="68" fillId="4" borderId="78" xfId="1" applyFont="1" applyFill="1" applyBorder="1" applyAlignment="1" applyProtection="1">
      <alignment vertical="center"/>
      <protection locked="0"/>
    </xf>
    <xf numFmtId="42" fontId="68" fillId="4" borderId="78" xfId="0" applyNumberFormat="1" applyFont="1" applyFill="1" applyBorder="1" applyAlignment="1" applyProtection="1">
      <alignment horizontal="center" vertical="center"/>
      <protection locked="0"/>
    </xf>
    <xf numFmtId="38" fontId="68" fillId="4" borderId="78" xfId="1" applyFont="1" applyFill="1" applyBorder="1" applyAlignment="1" applyProtection="1">
      <alignment vertical="center" shrinkToFit="1"/>
      <protection locked="0"/>
    </xf>
    <xf numFmtId="0" fontId="57" fillId="4" borderId="78" xfId="2" applyFont="1" applyFill="1" applyBorder="1" applyAlignment="1">
      <alignment horizontal="center" vertical="center"/>
    </xf>
    <xf numFmtId="179" fontId="57" fillId="4" borderId="78" xfId="9" applyNumberFormat="1" applyFont="1" applyFill="1" applyBorder="1">
      <alignment vertical="center"/>
    </xf>
    <xf numFmtId="0" fontId="9" fillId="33" borderId="0" xfId="0" applyFont="1" applyFill="1">
      <alignment vertical="center"/>
    </xf>
    <xf numFmtId="0" fontId="16" fillId="33" borderId="0" xfId="0" applyFont="1" applyFill="1" applyAlignment="1">
      <alignment horizontal="center" vertical="center"/>
    </xf>
    <xf numFmtId="0" fontId="9" fillId="33" borderId="0" xfId="0" applyFont="1" applyFill="1" applyProtection="1">
      <alignment vertical="center"/>
      <protection locked="0"/>
    </xf>
    <xf numFmtId="0" fontId="10" fillId="33" borderId="0" xfId="0" applyFont="1" applyFill="1">
      <alignment vertical="center"/>
    </xf>
    <xf numFmtId="0" fontId="10" fillId="33" borderId="0" xfId="0" applyFont="1" applyFill="1" applyProtection="1">
      <alignment vertical="center"/>
      <protection locked="0"/>
    </xf>
    <xf numFmtId="38" fontId="9" fillId="33" borderId="0" xfId="1" applyFont="1" applyFill="1" applyBorder="1" applyAlignment="1" applyProtection="1">
      <alignment horizontal="right" vertical="center"/>
      <protection locked="0"/>
    </xf>
    <xf numFmtId="38" fontId="9" fillId="33" borderId="0" xfId="1" applyFont="1" applyFill="1" applyBorder="1" applyProtection="1">
      <alignment vertical="center"/>
      <protection locked="0"/>
    </xf>
    <xf numFmtId="0" fontId="57" fillId="4" borderId="66" xfId="0" applyFont="1" applyFill="1" applyBorder="1" applyAlignment="1">
      <alignment horizontal="center" vertical="center"/>
    </xf>
    <xf numFmtId="0" fontId="57" fillId="4" borderId="68"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95" fillId="4" borderId="62" xfId="1" applyFont="1" applyFill="1" applyBorder="1" applyAlignment="1" applyProtection="1">
      <alignment horizontal="right" vertical="center"/>
    </xf>
    <xf numFmtId="38" fontId="38" fillId="4" borderId="63" xfId="1" applyFont="1" applyFill="1" applyBorder="1" applyAlignment="1" applyProtection="1">
      <alignment horizontal="right" vertical="center"/>
    </xf>
    <xf numFmtId="38" fontId="95" fillId="4" borderId="65" xfId="1" applyFont="1" applyFill="1" applyBorder="1" applyAlignment="1" applyProtection="1">
      <alignment horizontal="right" vertical="center"/>
    </xf>
    <xf numFmtId="38" fontId="38" fillId="4" borderId="66" xfId="1" applyFont="1" applyFill="1" applyBorder="1" applyAlignment="1" applyProtection="1">
      <alignment horizontal="right" vertical="center" shrinkToFit="1"/>
    </xf>
    <xf numFmtId="0" fontId="57" fillId="0" borderId="41" xfId="0" applyFont="1" applyBorder="1" applyAlignment="1">
      <alignment horizontal="center" vertical="center"/>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1" fillId="4" borderId="0" xfId="0" applyFont="1" applyFill="1" applyAlignment="1">
      <alignment horizontal="left" vertical="center"/>
    </xf>
    <xf numFmtId="0" fontId="51" fillId="28" borderId="92" xfId="0" applyFont="1" applyFill="1" applyBorder="1" applyAlignment="1">
      <alignment horizontal="left" vertical="center"/>
    </xf>
    <xf numFmtId="0" fontId="54" fillId="28" borderId="0" xfId="0" applyFont="1" applyFill="1" applyAlignment="1">
      <alignment horizontal="left" vertical="center"/>
    </xf>
    <xf numFmtId="14" fontId="51" fillId="4" borderId="0" xfId="0" applyNumberFormat="1" applyFont="1" applyFill="1" applyAlignment="1">
      <alignment horizontal="left" vertical="center"/>
    </xf>
    <xf numFmtId="0" fontId="0" fillId="4" borderId="0" xfId="0" applyFill="1" applyAlignment="1">
      <alignment horizontal="left" vertical="center"/>
    </xf>
    <xf numFmtId="0" fontId="56" fillId="4" borderId="75" xfId="0" applyFont="1" applyFill="1" applyBorder="1">
      <alignment vertical="center"/>
    </xf>
    <xf numFmtId="0" fontId="56" fillId="4" borderId="31" xfId="0" applyFont="1" applyFill="1" applyBorder="1">
      <alignment vertical="center"/>
    </xf>
    <xf numFmtId="0" fontId="51" fillId="5" borderId="0" xfId="0" applyFont="1" applyFill="1">
      <alignment vertical="center"/>
    </xf>
    <xf numFmtId="0" fontId="60" fillId="5" borderId="0" xfId="0" applyFont="1" applyFill="1">
      <alignment vertical="center"/>
    </xf>
    <xf numFmtId="0" fontId="101" fillId="4" borderId="0" xfId="0" applyFont="1" applyFill="1">
      <alignment vertical="center"/>
    </xf>
    <xf numFmtId="0" fontId="101" fillId="4" borderId="0" xfId="0" applyFont="1" applyFill="1" applyAlignment="1"/>
    <xf numFmtId="0" fontId="51" fillId="32" borderId="0" xfId="0" applyFont="1" applyFill="1">
      <alignment vertical="center"/>
    </xf>
    <xf numFmtId="0" fontId="71" fillId="34" borderId="0" xfId="19" applyFont="1" applyFill="1">
      <alignment vertical="center"/>
    </xf>
    <xf numFmtId="0" fontId="36" fillId="34" borderId="0" xfId="19" applyFont="1" applyFill="1" applyAlignment="1">
      <alignment horizontal="left" vertical="center" indent="2"/>
    </xf>
    <xf numFmtId="0" fontId="62" fillId="34" borderId="0" xfId="0" applyFont="1" applyFill="1" applyAlignment="1">
      <alignment horizontal="center" vertical="center"/>
    </xf>
    <xf numFmtId="0" fontId="72" fillId="4" borderId="0" xfId="19" applyFont="1" applyFill="1" applyAlignment="1" applyProtection="1">
      <alignment horizontal="center" vertical="center" wrapText="1"/>
      <protection locked="0"/>
    </xf>
    <xf numFmtId="0" fontId="37" fillId="4" borderId="0" xfId="19" applyFont="1" applyFill="1" applyAlignment="1" applyProtection="1">
      <alignment horizontal="left" vertical="center" wrapText="1"/>
      <protection locked="0"/>
    </xf>
    <xf numFmtId="0" fontId="72" fillId="34" borderId="0" xfId="19" applyFont="1" applyFill="1">
      <alignment vertical="center"/>
    </xf>
    <xf numFmtId="0" fontId="72" fillId="4" borderId="0" xfId="19" applyFont="1" applyFill="1">
      <alignment vertical="center"/>
    </xf>
    <xf numFmtId="0" fontId="72" fillId="5" borderId="0" xfId="19" applyFont="1" applyFill="1">
      <alignment vertical="center"/>
    </xf>
    <xf numFmtId="0" fontId="103" fillId="34" borderId="0" xfId="0" applyFont="1" applyFill="1" applyAlignment="1">
      <alignment horizontal="center" vertical="center"/>
    </xf>
    <xf numFmtId="0" fontId="7" fillId="5" borderId="0" xfId="0" applyFont="1" applyFill="1">
      <alignment vertical="center"/>
    </xf>
    <xf numFmtId="0" fontId="103" fillId="5" borderId="0" xfId="0" applyFont="1" applyFill="1" applyAlignment="1">
      <alignment horizontal="center" vertical="center"/>
    </xf>
    <xf numFmtId="0" fontId="104" fillId="5" borderId="0" xfId="0" applyFont="1" applyFill="1">
      <alignment vertical="center"/>
    </xf>
    <xf numFmtId="0" fontId="9" fillId="4" borderId="0" xfId="19" applyFont="1" applyFill="1" applyAlignment="1">
      <alignment vertical="top" wrapText="1" shrinkToFit="1"/>
    </xf>
    <xf numFmtId="0" fontId="51" fillId="5" borderId="0" xfId="0" applyFont="1" applyFill="1" applyAlignment="1"/>
    <xf numFmtId="0" fontId="7" fillId="34" borderId="0" xfId="0" applyFont="1" applyFill="1">
      <alignment vertical="center"/>
    </xf>
    <xf numFmtId="0" fontId="105" fillId="4" borderId="0" xfId="19" applyFont="1" applyFill="1" applyAlignment="1" applyProtection="1">
      <alignment horizontal="center" vertical="center" wrapText="1"/>
      <protection locked="0"/>
    </xf>
    <xf numFmtId="0" fontId="9" fillId="35" borderId="0" xfId="0" applyFont="1" applyFill="1">
      <alignment vertical="center"/>
    </xf>
    <xf numFmtId="0" fontId="28" fillId="35" borderId="0" xfId="0" applyFont="1" applyFill="1" applyAlignment="1">
      <alignment vertical="top" shrinkToFit="1"/>
    </xf>
    <xf numFmtId="0" fontId="9" fillId="35" borderId="0" xfId="0" applyFont="1" applyFill="1" applyProtection="1">
      <alignment vertical="center"/>
      <protection locked="0"/>
    </xf>
    <xf numFmtId="0" fontId="59" fillId="35" borderId="0" xfId="0" applyFont="1" applyFill="1" applyAlignment="1">
      <alignment horizontal="left" vertical="top"/>
    </xf>
    <xf numFmtId="0" fontId="65" fillId="35" borderId="0" xfId="0" applyFont="1" applyFill="1" applyAlignment="1">
      <alignment horizontal="left" vertical="center" shrinkToFit="1"/>
    </xf>
    <xf numFmtId="0" fontId="59" fillId="35" borderId="0" xfId="0" applyFont="1" applyFill="1" applyAlignment="1" applyProtection="1">
      <alignment horizontal="left" vertical="top"/>
      <protection locked="0"/>
    </xf>
    <xf numFmtId="0" fontId="10" fillId="35" borderId="0" xfId="0" applyFont="1" applyFill="1" applyProtection="1">
      <alignment vertical="center"/>
      <protection locked="0"/>
    </xf>
    <xf numFmtId="0" fontId="0" fillId="35" borderId="0" xfId="0" applyFill="1" applyProtection="1">
      <alignment vertical="center"/>
      <protection locked="0"/>
    </xf>
    <xf numFmtId="0" fontId="0" fillId="35" borderId="0" xfId="0" applyFill="1">
      <alignment vertical="center"/>
    </xf>
    <xf numFmtId="0" fontId="62" fillId="35" borderId="0" xfId="0" applyFont="1" applyFill="1" applyAlignment="1">
      <alignment horizontal="center" vertical="center"/>
    </xf>
    <xf numFmtId="38" fontId="9" fillId="35" borderId="0" xfId="1" applyFont="1" applyFill="1" applyBorder="1" applyAlignment="1" applyProtection="1">
      <alignment horizontal="right" vertical="center"/>
      <protection locked="0"/>
    </xf>
    <xf numFmtId="38" fontId="9" fillId="35" borderId="0" xfId="1" applyFont="1" applyFill="1" applyBorder="1" applyProtection="1">
      <alignment vertical="center"/>
      <protection locked="0"/>
    </xf>
    <xf numFmtId="0" fontId="10" fillId="35" borderId="0" xfId="0" applyFont="1" applyFill="1">
      <alignment vertical="center"/>
    </xf>
    <xf numFmtId="0" fontId="47" fillId="35" borderId="0" xfId="0" applyFont="1" applyFill="1">
      <alignment vertical="center"/>
    </xf>
    <xf numFmtId="0" fontId="16" fillId="35" borderId="0" xfId="0" applyFont="1" applyFill="1" applyAlignment="1">
      <alignment horizontal="center" vertical="center"/>
    </xf>
    <xf numFmtId="0" fontId="59" fillId="35" borderId="0" xfId="0" applyFont="1" applyFill="1" applyAlignment="1">
      <alignment horizontal="left" vertical="center"/>
    </xf>
    <xf numFmtId="0" fontId="65" fillId="35" borderId="0" xfId="0" applyFont="1" applyFill="1">
      <alignment vertical="center"/>
    </xf>
    <xf numFmtId="0" fontId="65" fillId="35" borderId="0" xfId="0" applyFont="1" applyFill="1" applyProtection="1">
      <alignment vertical="center"/>
      <protection locked="0"/>
    </xf>
    <xf numFmtId="0" fontId="16" fillId="35" borderId="0" xfId="0" applyFont="1" applyFill="1" applyAlignment="1" applyProtection="1">
      <alignment horizontal="center" vertical="center"/>
      <protection locked="0"/>
    </xf>
    <xf numFmtId="56" fontId="24" fillId="35" borderId="0" xfId="0" applyNumberFormat="1" applyFont="1" applyFill="1" applyProtection="1">
      <alignment vertical="center"/>
      <protection locked="0"/>
    </xf>
    <xf numFmtId="0" fontId="59" fillId="35" borderId="50" xfId="0" applyFont="1" applyFill="1" applyBorder="1" applyAlignment="1" applyProtection="1">
      <alignment vertical="top"/>
      <protection locked="0"/>
    </xf>
    <xf numFmtId="0" fontId="59" fillId="35" borderId="0" xfId="0" applyFont="1" applyFill="1">
      <alignment vertical="center"/>
    </xf>
    <xf numFmtId="0" fontId="57" fillId="35" borderId="55" xfId="0" applyFont="1" applyFill="1" applyBorder="1">
      <alignment vertical="center"/>
    </xf>
    <xf numFmtId="0" fontId="0" fillId="35" borderId="55" xfId="0" applyFill="1" applyBorder="1">
      <alignment vertical="center"/>
    </xf>
    <xf numFmtId="0" fontId="57" fillId="35" borderId="56" xfId="0" applyFont="1" applyFill="1" applyBorder="1">
      <alignment vertical="center"/>
    </xf>
    <xf numFmtId="0" fontId="0" fillId="35" borderId="56" xfId="0" applyFill="1" applyBorder="1">
      <alignment vertical="center"/>
    </xf>
    <xf numFmtId="0" fontId="9" fillId="35" borderId="56" xfId="0" applyFont="1" applyFill="1" applyBorder="1">
      <alignment vertical="center"/>
    </xf>
    <xf numFmtId="0" fontId="0" fillId="7" borderId="0" xfId="0" applyFill="1" applyProtection="1">
      <alignment vertical="center"/>
      <protection locked="0"/>
    </xf>
    <xf numFmtId="0" fontId="0" fillId="7" borderId="0" xfId="0" applyFill="1">
      <alignment vertical="center"/>
    </xf>
    <xf numFmtId="0" fontId="0" fillId="7" borderId="0" xfId="0" applyFill="1" applyAlignment="1">
      <alignment horizontal="center" vertical="center"/>
    </xf>
    <xf numFmtId="0" fontId="74" fillId="7" borderId="1" xfId="0" applyFont="1" applyFill="1" applyBorder="1" applyAlignment="1" applyProtection="1">
      <alignment horizontal="center" vertical="center"/>
      <protection locked="0"/>
    </xf>
    <xf numFmtId="38" fontId="0" fillId="4" borderId="5" xfId="1" applyFont="1" applyFill="1" applyBorder="1" applyAlignment="1" applyProtection="1">
      <alignment horizontal="center" vertical="center"/>
      <protection locked="0"/>
    </xf>
    <xf numFmtId="38" fontId="75" fillId="4" borderId="5" xfId="1" applyFont="1" applyFill="1" applyBorder="1" applyAlignment="1" applyProtection="1">
      <alignment horizontal="center" vertical="center"/>
      <protection locked="0"/>
    </xf>
    <xf numFmtId="0" fontId="0" fillId="4" borderId="5" xfId="0" applyFill="1" applyBorder="1" applyProtection="1">
      <alignment vertical="center"/>
      <protection locked="0"/>
    </xf>
    <xf numFmtId="0" fontId="0" fillId="4" borderId="5" xfId="0" applyFill="1" applyBorder="1">
      <alignment vertical="center"/>
    </xf>
    <xf numFmtId="0" fontId="25" fillId="7" borderId="5" xfId="0" applyFont="1" applyFill="1" applyBorder="1">
      <alignment vertical="center"/>
    </xf>
    <xf numFmtId="0" fontId="0" fillId="7" borderId="0" xfId="0" applyFill="1" applyAlignment="1" applyProtection="1">
      <alignment horizontal="center" vertical="center"/>
      <protection locked="0"/>
    </xf>
    <xf numFmtId="0" fontId="15" fillId="23" borderId="0" xfId="0" applyFont="1" applyFill="1">
      <alignment vertical="center"/>
    </xf>
    <xf numFmtId="0" fontId="26" fillId="35" borderId="0" xfId="0" applyFont="1" applyFill="1">
      <alignment vertical="center"/>
    </xf>
    <xf numFmtId="0" fontId="59" fillId="35" borderId="0" xfId="0" applyFont="1" applyFill="1" applyAlignment="1">
      <alignment horizontal="left" vertical="top" indent="1"/>
    </xf>
    <xf numFmtId="38" fontId="9" fillId="35" borderId="0" xfId="1" applyFont="1" applyFill="1" applyBorder="1" applyAlignment="1">
      <alignment horizontal="right" vertical="center"/>
    </xf>
    <xf numFmtId="38" fontId="66" fillId="35" borderId="0" xfId="1" applyFont="1" applyFill="1" applyBorder="1" applyAlignment="1" applyProtection="1">
      <alignment horizontal="right" vertical="center"/>
    </xf>
    <xf numFmtId="38" fontId="67" fillId="35" borderId="0" xfId="1" applyFont="1" applyFill="1" applyBorder="1" applyAlignment="1" applyProtection="1">
      <alignment horizontal="right" vertical="center"/>
    </xf>
    <xf numFmtId="0" fontId="65" fillId="35" borderId="0" xfId="0" applyFont="1" applyFill="1" applyAlignment="1">
      <alignment vertical="top"/>
    </xf>
    <xf numFmtId="38" fontId="9" fillId="35" borderId="0" xfId="1" applyFont="1" applyFill="1" applyBorder="1">
      <alignment vertical="center"/>
    </xf>
    <xf numFmtId="0" fontId="10" fillId="23" borderId="0" xfId="0" applyFont="1" applyFill="1" applyProtection="1">
      <alignment vertical="center"/>
      <protection locked="0"/>
    </xf>
    <xf numFmtId="38" fontId="9" fillId="23" borderId="0" xfId="1" applyFont="1" applyFill="1" applyBorder="1" applyAlignment="1" applyProtection="1">
      <alignment horizontal="right" vertical="center"/>
      <protection locked="0"/>
    </xf>
    <xf numFmtId="38" fontId="9" fillId="23" borderId="0" xfId="1" applyFont="1" applyFill="1" applyBorder="1" applyProtection="1">
      <alignment vertical="center"/>
      <protection locked="0"/>
    </xf>
    <xf numFmtId="0" fontId="57" fillId="35" borderId="0" xfId="0" applyFont="1" applyFill="1" applyAlignment="1">
      <alignment horizontal="left"/>
    </xf>
    <xf numFmtId="0" fontId="64" fillId="33" borderId="0" xfId="0" applyFont="1" applyFill="1">
      <alignment vertical="center"/>
    </xf>
    <xf numFmtId="0" fontId="39" fillId="33" borderId="0" xfId="0" applyFont="1" applyFill="1">
      <alignment vertical="center"/>
    </xf>
    <xf numFmtId="0" fontId="9" fillId="37" borderId="0" xfId="0" applyFont="1" applyFill="1">
      <alignment vertical="center"/>
    </xf>
    <xf numFmtId="0" fontId="28" fillId="37" borderId="0" xfId="0" applyFont="1" applyFill="1" applyAlignment="1">
      <alignment vertical="top" shrinkToFit="1"/>
    </xf>
    <xf numFmtId="0" fontId="80" fillId="37" borderId="0" xfId="0" applyFont="1" applyFill="1" applyAlignment="1">
      <alignment horizontal="center" vertical="center"/>
    </xf>
    <xf numFmtId="0" fontId="59" fillId="37" borderId="0" xfId="0" applyFont="1" applyFill="1" applyAlignment="1">
      <alignment horizontal="left" vertical="top"/>
    </xf>
    <xf numFmtId="0" fontId="65" fillId="37" borderId="0" xfId="0" applyFont="1" applyFill="1" applyAlignment="1">
      <alignment horizontal="left" vertical="center" shrinkToFit="1"/>
    </xf>
    <xf numFmtId="0" fontId="16" fillId="37" borderId="0" xfId="0" applyFont="1" applyFill="1" applyAlignment="1">
      <alignment horizontal="center" vertical="center"/>
    </xf>
    <xf numFmtId="0" fontId="10" fillId="37" borderId="0" xfId="0" applyFont="1" applyFill="1">
      <alignment vertical="center"/>
    </xf>
    <xf numFmtId="0" fontId="0" fillId="37" borderId="0" xfId="0" applyFill="1">
      <alignment vertical="center"/>
    </xf>
    <xf numFmtId="0" fontId="47" fillId="37" borderId="0" xfId="0" applyFont="1" applyFill="1">
      <alignment vertical="center"/>
    </xf>
    <xf numFmtId="0" fontId="59" fillId="37" borderId="0" xfId="0" applyFont="1" applyFill="1">
      <alignment vertical="center"/>
    </xf>
    <xf numFmtId="0" fontId="57" fillId="37" borderId="55" xfId="0" applyFont="1" applyFill="1" applyBorder="1">
      <alignment vertical="center"/>
    </xf>
    <xf numFmtId="0" fontId="0" fillId="37" borderId="55" xfId="0" applyFill="1" applyBorder="1">
      <alignment vertical="center"/>
    </xf>
    <xf numFmtId="0" fontId="57" fillId="37" borderId="56" xfId="0" applyFont="1" applyFill="1" applyBorder="1">
      <alignment vertical="center"/>
    </xf>
    <xf numFmtId="0" fontId="0" fillId="37" borderId="56" xfId="0" applyFill="1" applyBorder="1">
      <alignment vertical="center"/>
    </xf>
    <xf numFmtId="0" fontId="59" fillId="37" borderId="0" xfId="0" applyFont="1" applyFill="1" applyAlignment="1">
      <alignment horizontal="left" vertical="center"/>
    </xf>
    <xf numFmtId="0" fontId="65" fillId="37" borderId="0" xfId="0" applyFont="1" applyFill="1">
      <alignment vertical="center"/>
    </xf>
    <xf numFmtId="38" fontId="51" fillId="37" borderId="0" xfId="1" applyFont="1" applyFill="1" applyBorder="1" applyAlignment="1" applyProtection="1">
      <alignment horizontal="right" vertical="center"/>
    </xf>
    <xf numFmtId="0" fontId="59" fillId="37" borderId="0" xfId="0" applyFont="1" applyFill="1" applyAlignment="1" applyProtection="1">
      <alignment horizontal="left" vertical="top"/>
      <protection locked="0"/>
    </xf>
    <xf numFmtId="38" fontId="51" fillId="37" borderId="0" xfId="1" applyFont="1" applyFill="1" applyBorder="1" applyProtection="1">
      <alignment vertical="center"/>
    </xf>
    <xf numFmtId="0" fontId="51" fillId="37" borderId="0" xfId="0" applyFont="1" applyFill="1">
      <alignment vertical="center"/>
    </xf>
    <xf numFmtId="0" fontId="65" fillId="37" borderId="0" xfId="0" applyFont="1" applyFill="1" applyAlignment="1">
      <alignment horizontal="right" vertical="center"/>
    </xf>
    <xf numFmtId="0" fontId="24" fillId="37" borderId="0" xfId="0" applyFont="1" applyFill="1" applyAlignment="1">
      <alignment horizontal="left" vertical="center" indent="1"/>
    </xf>
    <xf numFmtId="0" fontId="57" fillId="37" borderId="50" xfId="0" applyFont="1" applyFill="1" applyBorder="1" applyAlignment="1">
      <alignment vertical="top"/>
    </xf>
    <xf numFmtId="176" fontId="0" fillId="37" borderId="0" xfId="0" applyNumberFormat="1" applyFill="1" applyAlignment="1">
      <alignment horizontal="left" vertical="center" indent="1"/>
    </xf>
    <xf numFmtId="20" fontId="23" fillId="37" borderId="0" xfId="1" applyNumberFormat="1" applyFont="1" applyFill="1" applyBorder="1" applyAlignment="1" applyProtection="1">
      <alignment horizontal="left" vertical="center" indent="1" shrinkToFit="1"/>
    </xf>
    <xf numFmtId="176" fontId="0" fillId="37" borderId="0" xfId="0" applyNumberFormat="1" applyFill="1" applyAlignment="1" applyProtection="1">
      <alignment horizontal="left" vertical="center" indent="1"/>
      <protection locked="0"/>
    </xf>
    <xf numFmtId="20" fontId="23" fillId="37" borderId="0" xfId="1" applyNumberFormat="1" applyFont="1" applyFill="1" applyBorder="1" applyAlignment="1" applyProtection="1">
      <alignment horizontal="left" vertical="center" indent="1" shrinkToFit="1"/>
      <protection locked="0"/>
    </xf>
    <xf numFmtId="0" fontId="96" fillId="37" borderId="108" xfId="0" applyFont="1" applyFill="1" applyBorder="1" applyAlignment="1">
      <alignment horizontal="center" vertical="center"/>
    </xf>
    <xf numFmtId="0" fontId="57" fillId="37" borderId="108" xfId="0" applyFont="1" applyFill="1" applyBorder="1" applyAlignment="1">
      <alignment horizontal="center" vertical="center"/>
    </xf>
    <xf numFmtId="38" fontId="95" fillId="37" borderId="108" xfId="1" applyFont="1" applyFill="1" applyBorder="1" applyAlignment="1" applyProtection="1">
      <alignment horizontal="right" vertical="center"/>
    </xf>
    <xf numFmtId="38" fontId="49" fillId="37" borderId="108" xfId="1" applyFont="1" applyFill="1" applyBorder="1" applyAlignment="1" applyProtection="1">
      <alignment horizontal="right" vertical="center" shrinkToFit="1"/>
    </xf>
    <xf numFmtId="0" fontId="57" fillId="37" borderId="0" xfId="0" applyFont="1" applyFill="1" applyAlignment="1">
      <alignment horizontal="center" vertical="center"/>
    </xf>
    <xf numFmtId="176" fontId="0" fillId="37" borderId="108" xfId="0" applyNumberFormat="1" applyFill="1" applyBorder="1" applyAlignment="1" applyProtection="1">
      <alignment horizontal="left" vertical="center" indent="1"/>
      <protection locked="0"/>
    </xf>
    <xf numFmtId="20" fontId="23" fillId="37" borderId="108" xfId="1" applyNumberFormat="1" applyFont="1" applyFill="1" applyBorder="1" applyAlignment="1" applyProtection="1">
      <alignment horizontal="left" vertical="center" indent="1" shrinkToFit="1"/>
      <protection locked="0"/>
    </xf>
    <xf numFmtId="38" fontId="24" fillId="37" borderId="108" xfId="1" applyFont="1" applyFill="1" applyBorder="1" applyAlignment="1" applyProtection="1">
      <alignment horizontal="left" vertical="center" indent="1"/>
      <protection locked="0"/>
    </xf>
    <xf numFmtId="38" fontId="24" fillId="37" borderId="108" xfId="1" applyFont="1" applyFill="1" applyBorder="1" applyAlignment="1" applyProtection="1">
      <alignment horizontal="left" vertical="center" indent="1"/>
    </xf>
    <xf numFmtId="0" fontId="96" fillId="37" borderId="48" xfId="0" applyFont="1" applyFill="1" applyBorder="1" applyAlignment="1">
      <alignment horizontal="center" vertical="center"/>
    </xf>
    <xf numFmtId="0" fontId="57" fillId="37" borderId="48" xfId="0" applyFont="1" applyFill="1" applyBorder="1" applyAlignment="1">
      <alignment horizontal="center" vertical="center"/>
    </xf>
    <xf numFmtId="0" fontId="57" fillId="37" borderId="108" xfId="0" applyFont="1" applyFill="1" applyBorder="1" applyAlignment="1">
      <alignment horizontal="center" vertical="center" wrapText="1"/>
    </xf>
    <xf numFmtId="0" fontId="106" fillId="37" borderId="0" xfId="0" applyFont="1" applyFill="1" applyAlignment="1">
      <alignment horizontal="center" vertical="center"/>
    </xf>
    <xf numFmtId="0" fontId="9" fillId="37" borderId="56" xfId="0" applyFont="1" applyFill="1" applyBorder="1">
      <alignment vertical="center"/>
    </xf>
    <xf numFmtId="0" fontId="57" fillId="23" borderId="78" xfId="0" applyFont="1" applyFill="1" applyBorder="1" applyAlignment="1">
      <alignment horizontal="left" vertical="center"/>
    </xf>
    <xf numFmtId="0" fontId="57" fillId="23" borderId="81" xfId="0" applyFont="1" applyFill="1" applyBorder="1" applyAlignment="1">
      <alignment horizontal="right" vertical="center"/>
    </xf>
    <xf numFmtId="0" fontId="15" fillId="37" borderId="0" xfId="0" applyFont="1" applyFill="1">
      <alignment vertical="center"/>
    </xf>
    <xf numFmtId="0" fontId="57" fillId="37" borderId="78" xfId="2" applyFont="1" applyFill="1" applyBorder="1" applyAlignment="1">
      <alignment horizontal="center" vertical="center"/>
    </xf>
    <xf numFmtId="179" fontId="57" fillId="37" borderId="78" xfId="9" applyNumberFormat="1" applyFont="1" applyFill="1" applyBorder="1" applyAlignment="1">
      <alignment horizontal="left" vertical="center"/>
    </xf>
    <xf numFmtId="179" fontId="57" fillId="37" borderId="78" xfId="9" applyNumberFormat="1" applyFont="1" applyFill="1" applyBorder="1">
      <alignment vertical="center"/>
    </xf>
    <xf numFmtId="38" fontId="9" fillId="37" borderId="0" xfId="1" applyFont="1" applyFill="1" applyBorder="1" applyAlignment="1">
      <alignment horizontal="right" vertical="center"/>
    </xf>
    <xf numFmtId="38" fontId="9" fillId="37" borderId="0" xfId="1" applyFont="1" applyFill="1" applyBorder="1">
      <alignment vertical="center"/>
    </xf>
    <xf numFmtId="0" fontId="73" fillId="37" borderId="0" xfId="0" applyFont="1" applyFill="1">
      <alignment vertical="center"/>
    </xf>
    <xf numFmtId="0" fontId="56" fillId="37" borderId="0" xfId="0" applyFont="1" applyFill="1">
      <alignment vertical="center"/>
    </xf>
    <xf numFmtId="38" fontId="57" fillId="37" borderId="78" xfId="1" applyFont="1" applyFill="1" applyBorder="1" applyAlignment="1">
      <alignment horizontal="left" vertical="center"/>
    </xf>
    <xf numFmtId="38" fontId="57" fillId="37" borderId="78" xfId="1" applyFont="1" applyFill="1" applyBorder="1" applyAlignment="1">
      <alignment horizontal="right" vertical="center"/>
    </xf>
    <xf numFmtId="3" fontId="57" fillId="37" borderId="78" xfId="0" applyNumberFormat="1" applyFont="1" applyFill="1" applyBorder="1" applyAlignment="1">
      <alignment horizontal="right" vertical="center"/>
    </xf>
    <xf numFmtId="0" fontId="57" fillId="37" borderId="78" xfId="0" applyFont="1" applyFill="1" applyBorder="1" applyAlignment="1">
      <alignment horizontal="left" vertical="center"/>
    </xf>
    <xf numFmtId="0" fontId="57" fillId="37" borderId="78" xfId="0" applyFont="1" applyFill="1" applyBorder="1" applyAlignment="1">
      <alignment horizontal="right" vertical="center"/>
    </xf>
    <xf numFmtId="0" fontId="57" fillId="36" borderId="78" xfId="2" applyFont="1" applyFill="1" applyBorder="1" applyAlignment="1">
      <alignment horizontal="center" vertical="center"/>
    </xf>
    <xf numFmtId="179" fontId="57" fillId="36" borderId="78" xfId="9" applyNumberFormat="1" applyFont="1" applyFill="1" applyBorder="1">
      <alignment vertical="center"/>
    </xf>
    <xf numFmtId="0" fontId="107" fillId="4" borderId="117" xfId="0" applyFont="1" applyFill="1" applyBorder="1">
      <alignment vertical="center"/>
    </xf>
    <xf numFmtId="0" fontId="108" fillId="4" borderId="117" xfId="0" applyFont="1" applyFill="1" applyBorder="1">
      <alignment vertical="center"/>
    </xf>
    <xf numFmtId="0" fontId="108" fillId="4" borderId="0" xfId="0" applyFont="1" applyFill="1">
      <alignment vertical="center"/>
    </xf>
    <xf numFmtId="0" fontId="109" fillId="4" borderId="117" xfId="0" applyFont="1" applyFill="1" applyBorder="1">
      <alignment vertical="center"/>
    </xf>
    <xf numFmtId="0" fontId="102" fillId="23" borderId="0" xfId="0" applyFont="1" applyFill="1" applyAlignment="1" applyProtection="1">
      <alignment horizontal="right" vertical="center"/>
      <protection locked="0"/>
    </xf>
    <xf numFmtId="0" fontId="110" fillId="23" borderId="0" xfId="0" applyFont="1" applyFill="1" applyAlignment="1">
      <alignment horizontal="right" vertical="center"/>
    </xf>
    <xf numFmtId="0" fontId="88" fillId="23" borderId="0" xfId="0" applyFont="1" applyFill="1" applyAlignment="1">
      <alignment horizontal="right" vertical="center" indent="1"/>
    </xf>
    <xf numFmtId="0" fontId="111" fillId="28" borderId="117" xfId="20" applyFont="1" applyFill="1" applyBorder="1" applyAlignment="1">
      <alignment horizontal="center" vertical="center"/>
    </xf>
    <xf numFmtId="0" fontId="112" fillId="4" borderId="0" xfId="0" applyFont="1" applyFill="1">
      <alignment vertical="center"/>
    </xf>
    <xf numFmtId="0" fontId="112" fillId="4" borderId="0" xfId="0" applyFont="1" applyFill="1" applyAlignment="1">
      <alignment horizontal="center" vertical="center"/>
    </xf>
    <xf numFmtId="0" fontId="36" fillId="23" borderId="0" xfId="0" applyFont="1" applyFill="1" applyAlignment="1">
      <alignment horizontal="left" vertical="center" indent="1"/>
    </xf>
    <xf numFmtId="0" fontId="51" fillId="35" borderId="0" xfId="0" applyFont="1" applyFill="1">
      <alignment vertical="center"/>
    </xf>
    <xf numFmtId="0" fontId="51" fillId="35" borderId="0" xfId="0" applyFont="1" applyFill="1" applyAlignment="1">
      <alignment horizontal="left" vertical="center" indent="1"/>
    </xf>
    <xf numFmtId="0" fontId="51" fillId="35" borderId="0" xfId="0" applyFont="1" applyFill="1" applyAlignment="1">
      <alignment horizontal="center" vertical="center"/>
    </xf>
    <xf numFmtId="0" fontId="51" fillId="35" borderId="0" xfId="0" applyFont="1" applyFill="1" applyAlignment="1">
      <alignment horizontal="right" vertical="center" indent="1"/>
    </xf>
    <xf numFmtId="0" fontId="113" fillId="35" borderId="0" xfId="0" applyFont="1" applyFill="1">
      <alignment vertical="center"/>
    </xf>
    <xf numFmtId="0" fontId="51" fillId="35" borderId="0" xfId="0" applyFont="1" applyFill="1" applyAlignment="1">
      <alignment horizontal="left" vertical="center"/>
    </xf>
    <xf numFmtId="0" fontId="114" fillId="4" borderId="0" xfId="20" applyFont="1" applyFill="1">
      <alignment vertical="center"/>
    </xf>
    <xf numFmtId="38" fontId="7" fillId="6" borderId="1" xfId="1" applyFont="1" applyFill="1" applyBorder="1" applyAlignment="1" applyProtection="1">
      <alignment horizontal="center" vertical="center"/>
      <protection locked="0"/>
    </xf>
    <xf numFmtId="49" fontId="12" fillId="4" borderId="41" xfId="0" applyNumberFormat="1" applyFont="1" applyFill="1" applyBorder="1" applyAlignment="1" applyProtection="1">
      <alignment horizontal="left" vertical="center" indent="1"/>
      <protection locked="0"/>
    </xf>
    <xf numFmtId="0" fontId="115" fillId="35" borderId="0" xfId="0" applyFont="1" applyFill="1" applyAlignment="1">
      <alignment horizontal="left" vertical="center" indent="1"/>
    </xf>
    <xf numFmtId="0" fontId="115" fillId="35" borderId="0" xfId="0" applyFont="1" applyFill="1" applyAlignment="1">
      <alignment horizontal="left" vertical="center"/>
    </xf>
    <xf numFmtId="0" fontId="115" fillId="35" borderId="0" xfId="0" applyFont="1" applyFill="1">
      <alignment vertical="center"/>
    </xf>
    <xf numFmtId="180" fontId="9" fillId="4" borderId="42" xfId="0" applyNumberFormat="1" applyFont="1" applyFill="1" applyBorder="1" applyAlignment="1" applyProtection="1">
      <alignment horizontal="left" vertical="center" indent="1"/>
      <protection locked="0"/>
    </xf>
    <xf numFmtId="0" fontId="9" fillId="35" borderId="0" xfId="0" applyFont="1" applyFill="1" applyAlignment="1">
      <alignment horizontal="left" vertical="center" indent="1"/>
    </xf>
    <xf numFmtId="0" fontId="15" fillId="35" borderId="0" xfId="0" applyFont="1" applyFill="1" applyAlignment="1">
      <alignment horizontal="right" vertical="center" indent="1"/>
    </xf>
    <xf numFmtId="0" fontId="117" fillId="4" borderId="0" xfId="0" applyFont="1" applyFill="1" applyProtection="1">
      <alignment vertical="center"/>
      <protection locked="0"/>
    </xf>
    <xf numFmtId="0" fontId="118" fillId="4" borderId="0" xfId="0" applyFont="1" applyFill="1" applyProtection="1">
      <alignment vertical="center"/>
      <protection locked="0"/>
    </xf>
    <xf numFmtId="38" fontId="118" fillId="4" borderId="0" xfId="1" applyFont="1" applyFill="1" applyProtection="1">
      <alignment vertical="center"/>
      <protection locked="0"/>
    </xf>
    <xf numFmtId="38" fontId="118" fillId="4" borderId="0" xfId="1" applyFont="1" applyFill="1" applyAlignment="1" applyProtection="1">
      <alignment horizontal="center" vertical="center"/>
      <protection locked="0"/>
    </xf>
    <xf numFmtId="0" fontId="118" fillId="7" borderId="0" xfId="0" applyFont="1" applyFill="1" applyProtection="1">
      <alignment vertical="center"/>
      <protection locked="0"/>
    </xf>
    <xf numFmtId="38" fontId="118" fillId="4" borderId="0" xfId="1" applyFont="1" applyFill="1" applyAlignment="1" applyProtection="1">
      <alignment vertical="center" wrapText="1"/>
      <protection locked="0"/>
    </xf>
    <xf numFmtId="38" fontId="118" fillId="4" borderId="0" xfId="1" applyFont="1" applyFill="1" applyAlignment="1" applyProtection="1">
      <alignment horizontal="right" vertical="center" wrapText="1"/>
      <protection locked="0"/>
    </xf>
    <xf numFmtId="38" fontId="117" fillId="4" borderId="0" xfId="1" applyFont="1" applyFill="1" applyProtection="1">
      <alignment vertical="center"/>
      <protection locked="0"/>
    </xf>
    <xf numFmtId="0" fontId="117" fillId="4" borderId="0" xfId="0" applyFont="1" applyFill="1">
      <alignment vertical="center"/>
    </xf>
    <xf numFmtId="0" fontId="118" fillId="4" borderId="0" xfId="0" applyFont="1" applyFill="1">
      <alignment vertical="center"/>
    </xf>
    <xf numFmtId="0" fontId="57" fillId="4" borderId="57" xfId="0" applyFont="1" applyFill="1" applyBorder="1" applyAlignment="1">
      <alignment horizontal="left" vertical="center" indent="1"/>
    </xf>
    <xf numFmtId="5" fontId="96" fillId="4" borderId="58" xfId="0" applyNumberFormat="1" applyFont="1" applyFill="1" applyBorder="1" applyAlignment="1">
      <alignment horizontal="center" vertical="center"/>
    </xf>
    <xf numFmtId="0" fontId="96" fillId="4" borderId="59" xfId="0" applyFont="1" applyFill="1" applyBorder="1" applyAlignment="1">
      <alignment horizontal="center" vertical="center"/>
    </xf>
    <xf numFmtId="5" fontId="96" fillId="4" borderId="59" xfId="0" applyNumberFormat="1" applyFont="1" applyFill="1" applyBorder="1" applyAlignment="1">
      <alignment horizontal="center" vertical="center"/>
    </xf>
    <xf numFmtId="176" fontId="116" fillId="4" borderId="78" xfId="0" applyNumberFormat="1" applyFont="1" applyFill="1" applyBorder="1" applyAlignment="1">
      <alignment horizontal="center" vertical="center" shrinkToFit="1"/>
    </xf>
    <xf numFmtId="38" fontId="96" fillId="4" borderId="61" xfId="1" applyFont="1" applyFill="1" applyBorder="1" applyAlignment="1" applyProtection="1">
      <alignment horizontal="center" vertical="center"/>
    </xf>
    <xf numFmtId="38" fontId="96" fillId="4" borderId="62" xfId="1" applyFont="1" applyFill="1" applyBorder="1" applyAlignment="1" applyProtection="1">
      <alignment horizontal="center" vertical="center"/>
    </xf>
    <xf numFmtId="38" fontId="96" fillId="4" borderId="64" xfId="1" applyFont="1" applyFill="1" applyBorder="1" applyAlignment="1" applyProtection="1">
      <alignment horizontal="center" vertical="center"/>
    </xf>
    <xf numFmtId="38" fontId="96" fillId="4" borderId="65" xfId="1" applyFont="1" applyFill="1" applyBorder="1" applyAlignment="1" applyProtection="1">
      <alignment horizontal="center" vertical="center"/>
    </xf>
    <xf numFmtId="0" fontId="9" fillId="5" borderId="0" xfId="0" applyFont="1" applyFill="1" applyAlignment="1">
      <alignment horizontal="center" vertical="center"/>
    </xf>
    <xf numFmtId="0" fontId="57" fillId="24" borderId="118" xfId="0" applyFont="1" applyFill="1" applyBorder="1" applyAlignment="1" applyProtection="1">
      <alignment horizontal="center" vertical="center"/>
      <protection locked="0"/>
    </xf>
    <xf numFmtId="0" fontId="57" fillId="24" borderId="119" xfId="0" applyFont="1" applyFill="1" applyBorder="1" applyAlignment="1" applyProtection="1">
      <alignment horizontal="center" vertical="center"/>
      <protection locked="0"/>
    </xf>
    <xf numFmtId="0" fontId="23" fillId="4" borderId="108" xfId="0" applyFont="1" applyFill="1" applyBorder="1" applyAlignment="1" applyProtection="1">
      <alignment horizontal="left" vertical="center" indent="1" shrinkToFit="1"/>
      <protection locked="0"/>
    </xf>
    <xf numFmtId="176" fontId="59" fillId="4" borderId="78" xfId="0" applyNumberFormat="1" applyFont="1" applyFill="1" applyBorder="1" applyAlignment="1">
      <alignment horizontal="center" vertical="center" shrinkToFit="1"/>
    </xf>
    <xf numFmtId="0" fontId="100" fillId="4" borderId="45" xfId="0" applyFont="1" applyFill="1" applyBorder="1" applyAlignment="1">
      <alignment horizontal="left"/>
    </xf>
    <xf numFmtId="0" fontId="100" fillId="4" borderId="50" xfId="0" applyFont="1" applyFill="1" applyBorder="1" applyAlignment="1">
      <alignment horizontal="left"/>
    </xf>
    <xf numFmtId="0" fontId="69" fillId="4" borderId="78" xfId="0" applyFont="1" applyFill="1" applyBorder="1" applyAlignment="1" applyProtection="1">
      <alignment horizontal="center" vertical="center" wrapText="1"/>
      <protection locked="0"/>
    </xf>
    <xf numFmtId="38" fontId="68" fillId="4" borderId="44" xfId="1" applyFont="1" applyFill="1" applyBorder="1" applyAlignment="1" applyProtection="1">
      <alignment horizontal="left" vertical="center" wrapText="1" indent="1"/>
      <protection locked="0"/>
    </xf>
    <xf numFmtId="38" fontId="68" fillId="4" borderId="45" xfId="1" applyFont="1" applyFill="1" applyBorder="1" applyAlignment="1" applyProtection="1">
      <alignment horizontal="left" vertical="center" wrapText="1" indent="1"/>
      <protection locked="0"/>
    </xf>
    <xf numFmtId="38" fontId="68" fillId="4" borderId="46" xfId="1" applyFont="1" applyFill="1" applyBorder="1" applyAlignment="1" applyProtection="1">
      <alignment horizontal="left" vertical="center" wrapText="1" indent="1"/>
      <protection locked="0"/>
    </xf>
    <xf numFmtId="38" fontId="68" fillId="4" borderId="47" xfId="1" applyFont="1" applyFill="1" applyBorder="1" applyAlignment="1" applyProtection="1">
      <alignment horizontal="left" vertical="center" wrapText="1" indent="1"/>
      <protection locked="0"/>
    </xf>
    <xf numFmtId="38" fontId="68" fillId="4" borderId="0" xfId="1" applyFont="1" applyFill="1" applyBorder="1" applyAlignment="1" applyProtection="1">
      <alignment horizontal="left" vertical="center" wrapText="1" indent="1"/>
      <protection locked="0"/>
    </xf>
    <xf numFmtId="38" fontId="68" fillId="4" borderId="48" xfId="1" applyFont="1" applyFill="1" applyBorder="1" applyAlignment="1" applyProtection="1">
      <alignment horizontal="left" vertical="center" wrapText="1" indent="1"/>
      <protection locked="0"/>
    </xf>
    <xf numFmtId="38" fontId="68" fillId="4" borderId="49" xfId="1" applyFont="1" applyFill="1" applyBorder="1" applyAlignment="1" applyProtection="1">
      <alignment horizontal="left" vertical="center" wrapText="1" indent="1"/>
      <protection locked="0"/>
    </xf>
    <xf numFmtId="38" fontId="68" fillId="4" borderId="50" xfId="1" applyFont="1" applyFill="1" applyBorder="1" applyAlignment="1" applyProtection="1">
      <alignment horizontal="left" vertical="center" wrapText="1" indent="1"/>
      <protection locked="0"/>
    </xf>
    <xf numFmtId="38" fontId="68" fillId="4" borderId="51" xfId="1" applyFont="1" applyFill="1" applyBorder="1" applyAlignment="1" applyProtection="1">
      <alignment horizontal="left" vertical="center" wrapText="1" indent="1"/>
      <protection locked="0"/>
    </xf>
    <xf numFmtId="38" fontId="68" fillId="4" borderId="44" xfId="1" applyFont="1" applyFill="1" applyBorder="1" applyAlignment="1" applyProtection="1">
      <alignment horizontal="left" vertical="center" indent="1"/>
      <protection locked="0"/>
    </xf>
    <xf numFmtId="38" fontId="68" fillId="4" borderId="45" xfId="1" applyFont="1" applyFill="1" applyBorder="1" applyAlignment="1" applyProtection="1">
      <alignment horizontal="left" vertical="center" indent="1"/>
      <protection locked="0"/>
    </xf>
    <xf numFmtId="38" fontId="68" fillId="4" borderId="46" xfId="1" applyFont="1" applyFill="1" applyBorder="1" applyAlignment="1" applyProtection="1">
      <alignment horizontal="left" vertical="center" indent="1"/>
      <protection locked="0"/>
    </xf>
    <xf numFmtId="38" fontId="68" fillId="4" borderId="47" xfId="1" applyFont="1" applyFill="1" applyBorder="1" applyAlignment="1" applyProtection="1">
      <alignment horizontal="left" vertical="center" indent="1"/>
      <protection locked="0"/>
    </xf>
    <xf numFmtId="38" fontId="68" fillId="4" borderId="0" xfId="1" applyFont="1" applyFill="1" applyBorder="1" applyAlignment="1" applyProtection="1">
      <alignment horizontal="left" vertical="center" indent="1"/>
      <protection locked="0"/>
    </xf>
    <xf numFmtId="38" fontId="68" fillId="4" borderId="48" xfId="1" applyFont="1" applyFill="1" applyBorder="1" applyAlignment="1" applyProtection="1">
      <alignment horizontal="left" vertical="center" indent="1"/>
      <protection locked="0"/>
    </xf>
    <xf numFmtId="38" fontId="68" fillId="4" borderId="49" xfId="1" applyFont="1" applyFill="1" applyBorder="1" applyAlignment="1" applyProtection="1">
      <alignment horizontal="left" vertical="center" indent="1"/>
      <protection locked="0"/>
    </xf>
    <xf numFmtId="38" fontId="68" fillId="4" borderId="50" xfId="1" applyFont="1" applyFill="1" applyBorder="1" applyAlignment="1" applyProtection="1">
      <alignment horizontal="left" vertical="center" indent="1"/>
      <protection locked="0"/>
    </xf>
    <xf numFmtId="38" fontId="68" fillId="4" borderId="51" xfId="1" applyFont="1" applyFill="1" applyBorder="1" applyAlignment="1" applyProtection="1">
      <alignment horizontal="left" vertical="center" indent="1"/>
      <protection locked="0"/>
    </xf>
    <xf numFmtId="42" fontId="68" fillId="4" borderId="109" xfId="1" applyNumberFormat="1" applyFont="1" applyFill="1" applyBorder="1" applyAlignment="1" applyProtection="1">
      <alignment horizontal="center" vertical="center"/>
      <protection locked="0"/>
    </xf>
    <xf numFmtId="42" fontId="68" fillId="4" borderId="108" xfId="1" applyNumberFormat="1" applyFont="1" applyFill="1" applyBorder="1" applyAlignment="1" applyProtection="1">
      <alignment horizontal="center" vertical="center"/>
      <protection locked="0"/>
    </xf>
    <xf numFmtId="42" fontId="68" fillId="4" borderId="54" xfId="1" applyNumberFormat="1" applyFont="1" applyFill="1" applyBorder="1" applyAlignment="1" applyProtection="1">
      <alignment horizontal="center" vertical="center"/>
      <protection locked="0"/>
    </xf>
    <xf numFmtId="0" fontId="81" fillId="9" borderId="78" xfId="0" applyFont="1" applyFill="1" applyBorder="1" applyAlignment="1" applyProtection="1">
      <alignment horizontal="center" vertical="center"/>
      <protection locked="0"/>
    </xf>
    <xf numFmtId="38" fontId="81" fillId="9" borderId="78" xfId="1" applyFont="1" applyFill="1" applyBorder="1" applyAlignment="1" applyProtection="1">
      <alignment horizontal="center" vertical="center"/>
      <protection locked="0"/>
    </xf>
    <xf numFmtId="0" fontId="61" fillId="4" borderId="5" xfId="0" applyFont="1" applyFill="1" applyBorder="1" applyAlignment="1">
      <alignment horizontal="left" vertical="center" indent="1"/>
    </xf>
    <xf numFmtId="0" fontId="68" fillId="4" borderId="0" xfId="0" applyFont="1" applyFill="1" applyAlignment="1">
      <alignment vertical="center" wrapText="1"/>
    </xf>
    <xf numFmtId="0" fontId="68" fillId="4" borderId="0" xfId="0" applyFont="1" applyFill="1">
      <alignment vertical="center"/>
    </xf>
    <xf numFmtId="0" fontId="81" fillId="9" borderId="0" xfId="0" applyFont="1" applyFill="1" applyAlignment="1">
      <alignment horizontal="left" vertical="center"/>
    </xf>
    <xf numFmtId="0" fontId="68" fillId="4" borderId="0" xfId="0" applyFont="1" applyFill="1" applyAlignment="1">
      <alignment horizontal="left" vertical="center"/>
    </xf>
    <xf numFmtId="0" fontId="61" fillId="5" borderId="5" xfId="0" applyFont="1" applyFill="1" applyBorder="1" applyAlignment="1">
      <alignment horizontal="center" vertical="center"/>
    </xf>
    <xf numFmtId="38" fontId="81" fillId="9" borderId="93" xfId="1" applyFont="1" applyFill="1" applyBorder="1" applyAlignment="1" applyProtection="1">
      <alignment horizontal="center" vertical="center"/>
      <protection locked="0"/>
    </xf>
    <xf numFmtId="38" fontId="81" fillId="9" borderId="45" xfId="1" applyFont="1" applyFill="1" applyBorder="1" applyAlignment="1" applyProtection="1">
      <alignment horizontal="center" vertical="center"/>
      <protection locked="0"/>
    </xf>
    <xf numFmtId="38" fontId="81" fillId="9" borderId="94" xfId="1" applyFont="1" applyFill="1" applyBorder="1" applyAlignment="1" applyProtection="1">
      <alignment horizontal="center" vertical="center"/>
      <protection locked="0"/>
    </xf>
    <xf numFmtId="38" fontId="81" fillId="9" borderId="23" xfId="1" applyFont="1" applyFill="1" applyBorder="1" applyAlignment="1" applyProtection="1">
      <alignment horizontal="center" vertical="center"/>
      <protection locked="0"/>
    </xf>
    <xf numFmtId="38" fontId="81" fillId="9" borderId="0" xfId="1" applyFont="1" applyFill="1" applyBorder="1" applyAlignment="1" applyProtection="1">
      <alignment horizontal="center" vertical="center"/>
      <protection locked="0"/>
    </xf>
    <xf numFmtId="38" fontId="81" fillId="9" borderId="22" xfId="1" applyFont="1" applyFill="1" applyBorder="1" applyAlignment="1" applyProtection="1">
      <alignment horizontal="center" vertical="center"/>
      <protection locked="0"/>
    </xf>
    <xf numFmtId="38" fontId="81" fillId="9" borderId="46" xfId="1" applyFont="1" applyFill="1" applyBorder="1" applyAlignment="1" applyProtection="1">
      <alignment horizontal="center" vertical="center"/>
      <protection locked="0"/>
    </xf>
    <xf numFmtId="38" fontId="81" fillId="9" borderId="48" xfId="1" applyFont="1" applyFill="1" applyBorder="1" applyAlignment="1" applyProtection="1">
      <alignment horizontal="center" vertical="center"/>
      <protection locked="0"/>
    </xf>
    <xf numFmtId="0" fontId="81" fillId="9" borderId="44" xfId="0" applyFont="1" applyFill="1" applyBorder="1" applyAlignment="1" applyProtection="1">
      <alignment horizontal="center" vertical="center"/>
      <protection locked="0"/>
    </xf>
    <xf numFmtId="0" fontId="81" fillId="9" borderId="47" xfId="0" applyFont="1" applyFill="1" applyBorder="1" applyAlignment="1" applyProtection="1">
      <alignment horizontal="center" vertical="center"/>
      <protection locked="0"/>
    </xf>
    <xf numFmtId="38" fontId="68" fillId="4" borderId="78" xfId="1" applyFont="1" applyFill="1" applyBorder="1" applyAlignment="1" applyProtection="1">
      <alignment horizontal="left" vertical="center" indent="1"/>
      <protection locked="0"/>
    </xf>
    <xf numFmtId="0" fontId="68" fillId="4" borderId="78" xfId="0" applyFont="1" applyFill="1" applyBorder="1" applyAlignment="1" applyProtection="1">
      <alignment horizontal="left" vertical="center" indent="1"/>
      <protection locked="0"/>
    </xf>
    <xf numFmtId="38" fontId="86" fillId="4" borderId="5" xfId="1" applyFont="1" applyFill="1" applyBorder="1" applyAlignment="1" applyProtection="1">
      <alignment horizontal="left" vertical="top" wrapText="1" indent="1"/>
      <protection locked="0"/>
    </xf>
    <xf numFmtId="38" fontId="68" fillId="4" borderId="26" xfId="1" applyFont="1" applyFill="1" applyBorder="1" applyAlignment="1" applyProtection="1">
      <alignment horizontal="left" vertical="center" wrapText="1" indent="1"/>
      <protection locked="0"/>
    </xf>
    <xf numFmtId="38" fontId="68" fillId="4" borderId="5" xfId="1" applyFont="1" applyFill="1" applyBorder="1" applyAlignment="1" applyProtection="1">
      <alignment horizontal="left" vertical="center" wrapText="1" indent="1"/>
      <protection locked="0"/>
    </xf>
    <xf numFmtId="38" fontId="68" fillId="4" borderId="96" xfId="1" applyFont="1" applyFill="1" applyBorder="1" applyAlignment="1" applyProtection="1">
      <alignment horizontal="left" vertical="center" wrapText="1" indent="1"/>
      <protection locked="0"/>
    </xf>
    <xf numFmtId="38" fontId="68" fillId="4" borderId="5" xfId="1" applyFont="1" applyFill="1" applyBorder="1" applyAlignment="1" applyProtection="1">
      <alignment horizontal="left" vertical="center" indent="1"/>
      <protection locked="0"/>
    </xf>
    <xf numFmtId="0" fontId="68" fillId="4" borderId="26" xfId="0" applyFont="1" applyFill="1" applyBorder="1" applyAlignment="1" applyProtection="1">
      <alignment horizontal="left" vertical="center" indent="1"/>
      <protection locked="0"/>
    </xf>
    <xf numFmtId="0" fontId="68" fillId="4" borderId="5" xfId="0" applyFont="1" applyFill="1" applyBorder="1" applyAlignment="1" applyProtection="1">
      <alignment horizontal="left" vertical="center" indent="1"/>
      <protection locked="0"/>
    </xf>
    <xf numFmtId="0" fontId="68" fillId="4" borderId="96" xfId="0" applyFont="1" applyFill="1" applyBorder="1" applyAlignment="1" applyProtection="1">
      <alignment horizontal="left" vertical="center" indent="1"/>
      <protection locked="0"/>
    </xf>
    <xf numFmtId="0" fontId="69" fillId="4" borderId="95" xfId="0" applyFont="1" applyFill="1" applyBorder="1" applyAlignment="1" applyProtection="1">
      <alignment horizontal="center" vertical="center" wrapText="1"/>
      <protection locked="0"/>
    </xf>
    <xf numFmtId="0" fontId="69" fillId="4" borderId="95" xfId="0" applyFont="1" applyFill="1" applyBorder="1" applyAlignment="1" applyProtection="1">
      <alignment horizontal="center" vertical="center"/>
      <protection locked="0"/>
    </xf>
    <xf numFmtId="0" fontId="69" fillId="4" borderId="98" xfId="0" applyFont="1" applyFill="1" applyBorder="1" applyAlignment="1" applyProtection="1">
      <alignment horizontal="center" vertical="center"/>
      <protection locked="0"/>
    </xf>
    <xf numFmtId="38" fontId="68" fillId="4" borderId="24" xfId="1" applyFont="1" applyFill="1" applyBorder="1" applyAlignment="1" applyProtection="1">
      <alignment vertical="center"/>
      <protection locked="0"/>
    </xf>
    <xf numFmtId="38" fontId="68" fillId="4" borderId="25" xfId="1" applyFont="1" applyFill="1" applyBorder="1" applyAlignment="1" applyProtection="1">
      <alignment vertical="center"/>
      <protection locked="0"/>
    </xf>
    <xf numFmtId="38" fontId="68" fillId="4" borderId="25" xfId="1" applyFont="1" applyFill="1" applyBorder="1" applyAlignment="1" applyProtection="1">
      <alignment horizontal="left" vertical="center" wrapText="1" indent="1"/>
      <protection locked="0"/>
    </xf>
    <xf numFmtId="38" fontId="68" fillId="4" borderId="25" xfId="1" applyFont="1" applyFill="1" applyBorder="1" applyAlignment="1" applyProtection="1">
      <alignment horizontal="left" vertical="center" indent="1"/>
      <protection locked="0"/>
    </xf>
    <xf numFmtId="38" fontId="68" fillId="4" borderId="100" xfId="1" applyFont="1" applyFill="1" applyBorder="1" applyAlignment="1" applyProtection="1">
      <alignment horizontal="left" vertical="center" indent="1"/>
      <protection locked="0"/>
    </xf>
    <xf numFmtId="42" fontId="68" fillId="4" borderId="97" xfId="1" applyNumberFormat="1" applyFont="1" applyFill="1" applyBorder="1" applyAlignment="1" applyProtection="1">
      <alignment horizontal="center" vertical="center"/>
      <protection locked="0"/>
    </xf>
    <xf numFmtId="42" fontId="68" fillId="4" borderId="102" xfId="1" applyNumberFormat="1" applyFont="1" applyFill="1" applyBorder="1" applyAlignment="1" applyProtection="1">
      <alignment horizontal="center" vertical="center"/>
      <protection locked="0"/>
    </xf>
    <xf numFmtId="38" fontId="68" fillId="4" borderId="99" xfId="1" applyFont="1" applyFill="1" applyBorder="1" applyAlignment="1" applyProtection="1">
      <alignment vertical="center"/>
      <protection locked="0"/>
    </xf>
    <xf numFmtId="38" fontId="68" fillId="4" borderId="100" xfId="1" applyFont="1" applyFill="1" applyBorder="1" applyAlignment="1" applyProtection="1">
      <alignment vertical="center"/>
      <protection locked="0"/>
    </xf>
    <xf numFmtId="38" fontId="68" fillId="4" borderId="26" xfId="1" applyFont="1" applyFill="1" applyBorder="1" applyAlignment="1" applyProtection="1">
      <alignment horizontal="left" vertical="center" indent="1"/>
      <protection locked="0"/>
    </xf>
    <xf numFmtId="38" fontId="68" fillId="4" borderId="96" xfId="1" applyFont="1" applyFill="1" applyBorder="1" applyAlignment="1" applyProtection="1">
      <alignment horizontal="left" vertical="center" indent="1"/>
      <protection locked="0"/>
    </xf>
    <xf numFmtId="0" fontId="61" fillId="4" borderId="78" xfId="0" applyFont="1" applyFill="1" applyBorder="1" applyAlignment="1" applyProtection="1">
      <alignment horizontal="left" vertical="center" indent="1"/>
      <protection locked="0"/>
    </xf>
    <xf numFmtId="0" fontId="61" fillId="5" borderId="78" xfId="0" applyFont="1" applyFill="1" applyBorder="1" applyAlignment="1">
      <alignment horizontal="center" vertical="center"/>
    </xf>
    <xf numFmtId="0" fontId="60" fillId="5" borderId="78" xfId="0" applyFont="1" applyFill="1" applyBorder="1" applyAlignment="1">
      <alignment horizontal="left" vertical="center" indent="1"/>
    </xf>
    <xf numFmtId="0" fontId="51" fillId="4" borderId="88" xfId="0" applyFont="1" applyFill="1" applyBorder="1" applyAlignment="1" applyProtection="1">
      <alignment horizontal="left" vertical="center" wrapText="1"/>
      <protection locked="0"/>
    </xf>
    <xf numFmtId="0" fontId="51" fillId="4" borderId="89" xfId="0" applyFont="1" applyFill="1" applyBorder="1" applyAlignment="1" applyProtection="1">
      <alignment horizontal="left" vertical="center" wrapText="1"/>
      <protection locked="0"/>
    </xf>
    <xf numFmtId="0" fontId="51" fillId="4" borderId="90" xfId="0" applyFont="1" applyFill="1" applyBorder="1" applyAlignment="1" applyProtection="1">
      <alignment horizontal="left" vertical="center" wrapText="1"/>
      <protection locked="0"/>
    </xf>
    <xf numFmtId="0" fontId="82" fillId="4" borderId="0" xfId="0" applyFont="1" applyFill="1" applyAlignment="1" applyProtection="1">
      <alignment horizontal="left" vertical="center"/>
      <protection locked="0"/>
    </xf>
    <xf numFmtId="0" fontId="68" fillId="4" borderId="91" xfId="0" applyFont="1" applyFill="1" applyBorder="1" applyAlignment="1">
      <alignment horizontal="left" vertical="center"/>
    </xf>
    <xf numFmtId="0" fontId="68" fillId="5" borderId="5" xfId="0" applyFont="1" applyFill="1" applyBorder="1" applyAlignment="1">
      <alignment horizontal="center" vertical="center"/>
    </xf>
    <xf numFmtId="0" fontId="61" fillId="4" borderId="19" xfId="0" applyFont="1" applyFill="1" applyBorder="1" applyAlignment="1" applyProtection="1">
      <alignment horizontal="left" vertical="top" wrapText="1"/>
      <protection locked="0"/>
    </xf>
    <xf numFmtId="0" fontId="61" fillId="4" borderId="20" xfId="0" applyFont="1" applyFill="1" applyBorder="1" applyAlignment="1" applyProtection="1">
      <alignment horizontal="left" vertical="top" wrapText="1"/>
      <protection locked="0"/>
    </xf>
    <xf numFmtId="0" fontId="61" fillId="4" borderId="21" xfId="0" applyFont="1" applyFill="1" applyBorder="1" applyAlignment="1" applyProtection="1">
      <alignment horizontal="left" vertical="top" wrapText="1"/>
      <protection locked="0"/>
    </xf>
    <xf numFmtId="0" fontId="61" fillId="4" borderId="23" xfId="0" applyFont="1" applyFill="1" applyBorder="1" applyAlignment="1" applyProtection="1">
      <alignment horizontal="left" vertical="top" wrapText="1"/>
      <protection locked="0"/>
    </xf>
    <xf numFmtId="0" fontId="61" fillId="4" borderId="0" xfId="0" applyFont="1" applyFill="1" applyAlignment="1" applyProtection="1">
      <alignment horizontal="left" vertical="top" wrapText="1"/>
      <protection locked="0"/>
    </xf>
    <xf numFmtId="0" fontId="61" fillId="4" borderId="22" xfId="0" applyFont="1" applyFill="1" applyBorder="1" applyAlignment="1" applyProtection="1">
      <alignment horizontal="left" vertical="top" wrapText="1"/>
      <protection locked="0"/>
    </xf>
    <xf numFmtId="0" fontId="102" fillId="23" borderId="0" xfId="0" applyFont="1" applyFill="1" applyAlignment="1">
      <alignment horizontal="left" vertical="center" wrapText="1" indent="1"/>
    </xf>
    <xf numFmtId="0" fontId="62" fillId="35" borderId="0" xfId="0" applyFont="1" applyFill="1" applyAlignment="1">
      <alignment horizontal="center" vertical="center"/>
    </xf>
    <xf numFmtId="0" fontId="42" fillId="4" borderId="0" xfId="0" applyFont="1" applyFill="1" applyAlignment="1">
      <alignment horizontal="left" vertical="top" indent="1" shrinkToFit="1"/>
    </xf>
    <xf numFmtId="0" fontId="42" fillId="4" borderId="48" xfId="0" applyFont="1" applyFill="1" applyBorder="1" applyAlignment="1">
      <alignment horizontal="left" vertical="top" indent="1" shrinkToFit="1"/>
    </xf>
    <xf numFmtId="0" fontId="42" fillId="4" borderId="47" xfId="0" applyFont="1" applyFill="1" applyBorder="1" applyAlignment="1">
      <alignment horizontal="center" vertical="center" shrinkToFit="1"/>
    </xf>
    <xf numFmtId="0" fontId="42" fillId="4" borderId="0" xfId="0" applyFont="1" applyFill="1" applyAlignment="1">
      <alignment horizontal="center" vertical="center" shrinkToFit="1"/>
    </xf>
    <xf numFmtId="0" fontId="42" fillId="4" borderId="48" xfId="0" applyFont="1" applyFill="1" applyBorder="1" applyAlignment="1">
      <alignment horizontal="center" vertical="center" shrinkToFit="1"/>
    </xf>
    <xf numFmtId="0" fontId="102" fillId="32" borderId="0" xfId="0" applyFont="1" applyFill="1" applyAlignment="1">
      <alignment horizontal="left" vertical="center" wrapText="1" indent="3"/>
    </xf>
    <xf numFmtId="0" fontId="102" fillId="32" borderId="0" xfId="0" applyFont="1" applyFill="1" applyAlignment="1">
      <alignment horizontal="left" vertical="center" indent="3"/>
    </xf>
    <xf numFmtId="0" fontId="41" fillId="4" borderId="44" xfId="0" applyFont="1" applyFill="1" applyBorder="1" applyAlignment="1">
      <alignment horizontal="center" vertical="center"/>
    </xf>
    <xf numFmtId="0" fontId="41" fillId="4" borderId="45" xfId="0" applyFont="1" applyFill="1" applyBorder="1" applyAlignment="1">
      <alignment horizontal="center" vertical="center"/>
    </xf>
    <xf numFmtId="0" fontId="41" fillId="4" borderId="46" xfId="0" applyFont="1" applyFill="1" applyBorder="1" applyAlignment="1">
      <alignment horizontal="center" vertical="center"/>
    </xf>
    <xf numFmtId="0" fontId="41" fillId="4" borderId="47" xfId="0" applyFont="1" applyFill="1" applyBorder="1" applyAlignment="1">
      <alignment horizontal="center" vertical="center"/>
    </xf>
    <xf numFmtId="0" fontId="41" fillId="4" borderId="0" xfId="0" applyFont="1" applyFill="1" applyAlignment="1">
      <alignment horizontal="center" vertical="center"/>
    </xf>
    <xf numFmtId="0" fontId="41" fillId="4" borderId="48" xfId="0" applyFont="1" applyFill="1" applyBorder="1" applyAlignment="1">
      <alignment horizontal="center" vertical="center"/>
    </xf>
    <xf numFmtId="0" fontId="42" fillId="4" borderId="47" xfId="0" applyFont="1" applyFill="1" applyBorder="1" applyAlignment="1">
      <alignment horizontal="center" shrinkToFit="1"/>
    </xf>
    <xf numFmtId="0" fontId="42" fillId="4" borderId="0" xfId="0" applyFont="1" applyFill="1" applyAlignment="1">
      <alignment horizontal="center" shrinkToFit="1"/>
    </xf>
    <xf numFmtId="0" fontId="42" fillId="4" borderId="48" xfId="0" applyFont="1" applyFill="1" applyBorder="1" applyAlignment="1">
      <alignment horizontal="center" shrinkToFit="1"/>
    </xf>
    <xf numFmtId="0" fontId="41" fillId="4" borderId="47" xfId="0" applyFont="1" applyFill="1" applyBorder="1" applyAlignment="1">
      <alignment horizontal="center" vertical="center" shrinkToFit="1"/>
    </xf>
    <xf numFmtId="0" fontId="41" fillId="4" borderId="0" xfId="0" applyFont="1" applyFill="1" applyAlignment="1">
      <alignment horizontal="center" vertical="center" shrinkToFit="1"/>
    </xf>
    <xf numFmtId="0" fontId="41" fillId="4" borderId="48" xfId="0" applyFont="1" applyFill="1" applyBorder="1" applyAlignment="1">
      <alignment horizontal="center" vertical="center" shrinkToFit="1"/>
    </xf>
    <xf numFmtId="0" fontId="40" fillId="4" borderId="44" xfId="0" applyFont="1" applyFill="1" applyBorder="1" applyAlignment="1">
      <alignment horizontal="center" vertical="center"/>
    </xf>
    <xf numFmtId="0" fontId="40" fillId="4" borderId="45" xfId="0" applyFont="1" applyFill="1" applyBorder="1" applyAlignment="1">
      <alignment horizontal="center" vertical="center"/>
    </xf>
    <xf numFmtId="0" fontId="40" fillId="4" borderId="46" xfId="0" applyFont="1" applyFill="1" applyBorder="1" applyAlignment="1">
      <alignment horizontal="center" vertical="center"/>
    </xf>
    <xf numFmtId="0" fontId="57" fillId="3" borderId="52" xfId="0" applyFont="1" applyFill="1" applyBorder="1" applyAlignment="1">
      <alignment horizontal="center" vertical="center"/>
    </xf>
    <xf numFmtId="0" fontId="57" fillId="3" borderId="86" xfId="0" applyFont="1" applyFill="1" applyBorder="1" applyAlignment="1">
      <alignment horizontal="center" vertical="center"/>
    </xf>
    <xf numFmtId="0" fontId="57" fillId="3" borderId="53" xfId="0" applyFont="1" applyFill="1" applyBorder="1" applyAlignment="1">
      <alignment horizontal="center" vertical="center"/>
    </xf>
    <xf numFmtId="0" fontId="9" fillId="4" borderId="69" xfId="0" applyFont="1" applyFill="1" applyBorder="1" applyAlignment="1" applyProtection="1">
      <alignment horizontal="left" vertical="top" wrapText="1"/>
      <protection locked="0"/>
    </xf>
    <xf numFmtId="0" fontId="9" fillId="4" borderId="87" xfId="0" applyFont="1" applyFill="1" applyBorder="1" applyAlignment="1" applyProtection="1">
      <alignment horizontal="left" vertical="top" wrapText="1"/>
      <protection locked="0"/>
    </xf>
    <xf numFmtId="0" fontId="9" fillId="4" borderId="70" xfId="0" applyFont="1" applyFill="1" applyBorder="1" applyAlignment="1" applyProtection="1">
      <alignment horizontal="left" vertical="top" wrapText="1"/>
      <protection locked="0"/>
    </xf>
    <xf numFmtId="0" fontId="9" fillId="4" borderId="47" xfId="0" applyFont="1" applyFill="1" applyBorder="1" applyAlignment="1" applyProtection="1">
      <alignment horizontal="left" vertical="top" wrapText="1"/>
      <protection locked="0"/>
    </xf>
    <xf numFmtId="0" fontId="9" fillId="4" borderId="0" xfId="0" applyFont="1" applyFill="1" applyAlignment="1" applyProtection="1">
      <alignment horizontal="left" vertical="top" wrapText="1"/>
      <protection locked="0"/>
    </xf>
    <xf numFmtId="0" fontId="9" fillId="4" borderId="48" xfId="0" applyFont="1" applyFill="1" applyBorder="1" applyAlignment="1" applyProtection="1">
      <alignment horizontal="left" vertical="top" wrapText="1"/>
      <protection locked="0"/>
    </xf>
    <xf numFmtId="0" fontId="9" fillId="4" borderId="49" xfId="0" applyFont="1" applyFill="1" applyBorder="1" applyAlignment="1" applyProtection="1">
      <alignment horizontal="left" vertical="top" wrapText="1"/>
      <protection locked="0"/>
    </xf>
    <xf numFmtId="0" fontId="9" fillId="4" borderId="50" xfId="0" applyFont="1" applyFill="1" applyBorder="1" applyAlignment="1" applyProtection="1">
      <alignment horizontal="left" vertical="top" wrapText="1"/>
      <protection locked="0"/>
    </xf>
    <xf numFmtId="0" fontId="9" fillId="4" borderId="51" xfId="0" applyFont="1" applyFill="1" applyBorder="1" applyAlignment="1" applyProtection="1">
      <alignment horizontal="left" vertical="top" wrapText="1"/>
      <protection locked="0"/>
    </xf>
    <xf numFmtId="0" fontId="102" fillId="33" borderId="0" xfId="0" applyFont="1" applyFill="1" applyAlignment="1">
      <alignment horizontal="left" vertical="center" wrapText="1" indent="3"/>
    </xf>
    <xf numFmtId="0" fontId="102" fillId="33" borderId="0" xfId="0" applyFont="1" applyFill="1" applyAlignment="1">
      <alignment horizontal="left" vertical="center" indent="3"/>
    </xf>
    <xf numFmtId="0" fontId="102" fillId="23" borderId="0" xfId="0" applyFont="1" applyFill="1" applyAlignment="1">
      <alignment horizontal="left" vertical="center" wrapText="1"/>
    </xf>
    <xf numFmtId="0" fontId="36" fillId="23" borderId="0" xfId="0" applyFont="1" applyFill="1" applyAlignment="1">
      <alignment horizontal="left" vertical="center"/>
    </xf>
    <xf numFmtId="38" fontId="38" fillId="4" borderId="63"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38" fontId="38" fillId="4" borderId="66" xfId="1" applyFont="1" applyFill="1" applyBorder="1" applyAlignment="1" applyProtection="1">
      <alignment horizontal="right" vertical="center"/>
    </xf>
    <xf numFmtId="38" fontId="38" fillId="4" borderId="67" xfId="1" applyFont="1" applyFill="1" applyBorder="1" applyAlignment="1" applyProtection="1">
      <alignment horizontal="right" vertical="center"/>
    </xf>
    <xf numFmtId="0" fontId="96" fillId="4" borderId="60" xfId="0" applyFont="1" applyFill="1" applyBorder="1" applyAlignment="1">
      <alignment horizontal="center" vertical="center"/>
    </xf>
    <xf numFmtId="0" fontId="96" fillId="4" borderId="61" xfId="0" applyFont="1" applyFill="1" applyBorder="1" applyAlignment="1">
      <alignment horizontal="center" vertical="center"/>
    </xf>
    <xf numFmtId="0" fontId="96" fillId="4" borderId="62" xfId="0" applyFont="1" applyFill="1" applyBorder="1" applyAlignment="1">
      <alignment horizontal="center" vertical="center"/>
    </xf>
    <xf numFmtId="38" fontId="94" fillId="4" borderId="79" xfId="1" applyFont="1" applyFill="1" applyBorder="1" applyAlignment="1" applyProtection="1">
      <alignment horizontal="center" vertical="center"/>
    </xf>
    <xf numFmtId="38" fontId="94" fillId="4" borderId="80" xfId="1" applyFont="1" applyFill="1" applyBorder="1" applyAlignment="1" applyProtection="1">
      <alignment horizontal="center" vertical="center"/>
    </xf>
    <xf numFmtId="38" fontId="94" fillId="4" borderId="103" xfId="1" applyFont="1" applyFill="1" applyBorder="1" applyAlignment="1" applyProtection="1">
      <alignment horizontal="center" vertical="center"/>
    </xf>
    <xf numFmtId="38" fontId="94" fillId="4" borderId="104" xfId="1" applyFont="1" applyFill="1" applyBorder="1" applyAlignment="1" applyProtection="1">
      <alignment horizontal="center" vertical="center"/>
    </xf>
    <xf numFmtId="38" fontId="94" fillId="4" borderId="105" xfId="1" applyFont="1" applyFill="1" applyBorder="1" applyAlignment="1" applyProtection="1">
      <alignment horizontal="center" vertical="center"/>
    </xf>
    <xf numFmtId="38" fontId="94" fillId="4" borderId="106" xfId="1" applyFont="1" applyFill="1" applyBorder="1" applyAlignment="1" applyProtection="1">
      <alignment horizontal="center" vertical="center"/>
    </xf>
    <xf numFmtId="0" fontId="23" fillId="4" borderId="64" xfId="0" applyFont="1" applyFill="1" applyBorder="1" applyAlignment="1" applyProtection="1">
      <alignment horizontal="left" vertical="center" indent="1" shrinkToFit="1"/>
      <protection locked="0"/>
    </xf>
    <xf numFmtId="0" fontId="23" fillId="4" borderId="65" xfId="0" applyFont="1" applyFill="1" applyBorder="1" applyAlignment="1" applyProtection="1">
      <alignment horizontal="left" vertical="center" indent="1" shrinkToFit="1"/>
      <protection locked="0"/>
    </xf>
    <xf numFmtId="0" fontId="23" fillId="4" borderId="61" xfId="0" applyFont="1" applyFill="1" applyBorder="1" applyAlignment="1" applyProtection="1">
      <alignment horizontal="left" vertical="center" indent="1" shrinkToFit="1"/>
      <protection locked="0"/>
    </xf>
    <xf numFmtId="0" fontId="23" fillId="4" borderId="62" xfId="0" applyFont="1" applyFill="1" applyBorder="1" applyAlignment="1" applyProtection="1">
      <alignment horizontal="left" vertical="center" indent="1" shrinkToFit="1"/>
      <protection locked="0"/>
    </xf>
    <xf numFmtId="20" fontId="23" fillId="4" borderId="67" xfId="1" applyNumberFormat="1" applyFont="1" applyFill="1" applyBorder="1" applyAlignment="1" applyProtection="1">
      <alignment horizontal="left" vertical="center" indent="1" shrinkToFit="1"/>
      <protection locked="0"/>
    </xf>
    <xf numFmtId="20" fontId="23" fillId="4" borderId="68" xfId="1" applyNumberFormat="1" applyFont="1" applyFill="1" applyBorder="1" applyAlignment="1" applyProtection="1">
      <alignment horizontal="left" vertical="center" indent="1" shrinkToFit="1"/>
      <protection locked="0"/>
    </xf>
    <xf numFmtId="38" fontId="24" fillId="4" borderId="61" xfId="1" applyFont="1" applyFill="1" applyBorder="1" applyAlignment="1" applyProtection="1">
      <alignment horizontal="left" vertical="center" indent="1"/>
      <protection locked="0"/>
    </xf>
    <xf numFmtId="38" fontId="24" fillId="4" borderId="62" xfId="1" applyFont="1" applyFill="1" applyBorder="1" applyAlignment="1" applyProtection="1">
      <alignment horizontal="left" vertical="center" indent="1"/>
      <protection locked="0"/>
    </xf>
    <xf numFmtId="38" fontId="24" fillId="4" borderId="64" xfId="1" applyFont="1" applyFill="1" applyBorder="1" applyAlignment="1" applyProtection="1">
      <alignment horizontal="left" vertical="center" indent="1"/>
      <protection locked="0"/>
    </xf>
    <xf numFmtId="38" fontId="24" fillId="4" borderId="65" xfId="1" applyFont="1" applyFill="1" applyBorder="1" applyAlignment="1" applyProtection="1">
      <alignment horizontal="left" vertical="center" indent="1"/>
      <protection locked="0"/>
    </xf>
    <xf numFmtId="38" fontId="24" fillId="4" borderId="67" xfId="1" applyFont="1" applyFill="1" applyBorder="1" applyAlignment="1" applyProtection="1">
      <alignment horizontal="left" vertical="center" indent="1"/>
    </xf>
    <xf numFmtId="38" fontId="24" fillId="4" borderId="68" xfId="1" applyFont="1" applyFill="1" applyBorder="1" applyAlignment="1" applyProtection="1">
      <alignment horizontal="left" vertical="center" indent="1"/>
    </xf>
    <xf numFmtId="0" fontId="23" fillId="4" borderId="103" xfId="0" applyFont="1" applyFill="1" applyBorder="1" applyAlignment="1" applyProtection="1">
      <alignment horizontal="left" vertical="center" indent="1" shrinkToFit="1"/>
      <protection locked="0"/>
    </xf>
    <xf numFmtId="0" fontId="23" fillId="4" borderId="107" xfId="0" applyFont="1" applyFill="1" applyBorder="1" applyAlignment="1" applyProtection="1">
      <alignment horizontal="left" vertical="center" indent="1" shrinkToFit="1"/>
      <protection locked="0"/>
    </xf>
    <xf numFmtId="0" fontId="23" fillId="4" borderId="104" xfId="0" applyFont="1" applyFill="1" applyBorder="1" applyAlignment="1" applyProtection="1">
      <alignment horizontal="left" vertical="center" indent="1" shrinkToFit="1"/>
      <protection locked="0"/>
    </xf>
    <xf numFmtId="0" fontId="98" fillId="26" borderId="49" xfId="0" applyFont="1" applyFill="1" applyBorder="1" applyAlignment="1">
      <alignment horizontal="right" vertical="center" shrinkToFit="1"/>
    </xf>
    <xf numFmtId="0" fontId="98" fillId="26" borderId="50" xfId="0" applyFont="1" applyFill="1" applyBorder="1" applyAlignment="1">
      <alignment horizontal="right" vertical="center" shrinkToFit="1"/>
    </xf>
    <xf numFmtId="0" fontId="79" fillId="26" borderId="50" xfId="0" applyFont="1" applyFill="1" applyBorder="1" applyAlignment="1">
      <alignment horizontal="left" vertical="top" indent="1" shrinkToFit="1"/>
    </xf>
    <xf numFmtId="0" fontId="79" fillId="26" borderId="51" xfId="0" applyFont="1" applyFill="1" applyBorder="1" applyAlignment="1">
      <alignment horizontal="left" vertical="top" indent="1" shrinkToFit="1"/>
    </xf>
    <xf numFmtId="0" fontId="57" fillId="3" borderId="79" xfId="0" applyFont="1" applyFill="1" applyBorder="1" applyAlignment="1">
      <alignment horizontal="center" vertical="center"/>
    </xf>
    <xf numFmtId="0" fontId="57" fillId="3" borderId="84" xfId="0" applyFont="1" applyFill="1" applyBorder="1" applyAlignment="1">
      <alignment horizontal="center" vertical="center"/>
    </xf>
    <xf numFmtId="0" fontId="57" fillId="3" borderId="80" xfId="0" applyFont="1" applyFill="1" applyBorder="1" applyAlignment="1">
      <alignment horizontal="center" vertical="center"/>
    </xf>
    <xf numFmtId="0" fontId="62" fillId="37" borderId="0" xfId="0" applyFont="1" applyFill="1" applyAlignment="1">
      <alignment horizontal="center" vertical="center"/>
    </xf>
    <xf numFmtId="0" fontId="23" fillId="4" borderId="67" xfId="0" applyFont="1" applyFill="1" applyBorder="1" applyAlignment="1" applyProtection="1">
      <alignment horizontal="left" vertical="center" indent="1" shrinkToFit="1"/>
      <protection locked="0"/>
    </xf>
    <xf numFmtId="0" fontId="23" fillId="4" borderId="68" xfId="0" applyFont="1" applyFill="1" applyBorder="1" applyAlignment="1" applyProtection="1">
      <alignment horizontal="left" vertical="center" indent="1" shrinkToFit="1"/>
      <protection locked="0"/>
    </xf>
    <xf numFmtId="176" fontId="0" fillId="4" borderId="61" xfId="0" applyNumberFormat="1" applyFill="1" applyBorder="1" applyAlignment="1" applyProtection="1">
      <alignment horizontal="left" vertical="center" indent="1"/>
      <protection locked="0"/>
    </xf>
    <xf numFmtId="176" fontId="0" fillId="4" borderId="62" xfId="0" applyNumberFormat="1" applyFill="1" applyBorder="1" applyAlignment="1" applyProtection="1">
      <alignment horizontal="left" vertical="center" indent="1"/>
      <protection locked="0"/>
    </xf>
    <xf numFmtId="0" fontId="57" fillId="4" borderId="66" xfId="0" applyFont="1" applyFill="1" applyBorder="1" applyAlignment="1">
      <alignment horizontal="center" vertical="center"/>
    </xf>
    <xf numFmtId="0" fontId="57" fillId="4" borderId="67"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38" fillId="4" borderId="61" xfId="1" applyFont="1" applyFill="1" applyBorder="1" applyAlignment="1" applyProtection="1">
      <alignment horizontal="right" vertical="center"/>
    </xf>
    <xf numFmtId="0" fontId="76" fillId="26" borderId="44" xfId="0" applyFont="1" applyFill="1" applyBorder="1" applyAlignment="1">
      <alignment horizontal="center" vertical="center"/>
    </xf>
    <xf numFmtId="0" fontId="76" fillId="26" borderId="45" xfId="0" applyFont="1" applyFill="1" applyBorder="1" applyAlignment="1">
      <alignment horizontal="center" vertical="center"/>
    </xf>
    <xf numFmtId="0" fontId="76" fillId="26" borderId="46" xfId="0" applyFont="1" applyFill="1" applyBorder="1" applyAlignment="1">
      <alignment horizontal="center" vertical="center"/>
    </xf>
    <xf numFmtId="0" fontId="79" fillId="26" borderId="47" xfId="0" applyFont="1" applyFill="1" applyBorder="1" applyAlignment="1">
      <alignment horizontal="center" vertical="center" shrinkToFit="1"/>
    </xf>
    <xf numFmtId="0" fontId="79" fillId="26" borderId="0" xfId="0" applyFont="1" applyFill="1" applyAlignment="1">
      <alignment horizontal="center" vertical="center" shrinkToFit="1"/>
    </xf>
    <xf numFmtId="0" fontId="79" fillId="26" borderId="48" xfId="0" applyFont="1" applyFill="1" applyBorder="1" applyAlignment="1">
      <alignment horizontal="center" vertical="center" shrinkToFit="1"/>
    </xf>
    <xf numFmtId="0" fontId="79" fillId="26" borderId="0" xfId="0" applyFont="1" applyFill="1" applyAlignment="1">
      <alignment horizontal="left" vertical="top" indent="1" shrinkToFit="1"/>
    </xf>
    <xf numFmtId="0" fontId="79" fillId="26" borderId="48" xfId="0" applyFont="1" applyFill="1" applyBorder="1" applyAlignment="1">
      <alignment horizontal="left" vertical="top" indent="1" shrinkToFit="1"/>
    </xf>
    <xf numFmtId="0" fontId="98" fillId="26" borderId="47" xfId="0" applyFont="1" applyFill="1" applyBorder="1" applyAlignment="1">
      <alignment horizontal="right" vertical="center" shrinkToFit="1"/>
    </xf>
    <xf numFmtId="0" fontId="98" fillId="26" borderId="0" xfId="0" applyFont="1" applyFill="1" applyAlignment="1">
      <alignment horizontal="right" vertical="center" shrinkToFit="1"/>
    </xf>
    <xf numFmtId="0" fontId="79" fillId="26" borderId="47" xfId="0" applyFont="1" applyFill="1" applyBorder="1" applyAlignment="1">
      <alignment horizontal="center" shrinkToFit="1"/>
    </xf>
    <xf numFmtId="0" fontId="79" fillId="26" borderId="0" xfId="0" applyFont="1" applyFill="1" applyAlignment="1">
      <alignment horizontal="center" shrinkToFit="1"/>
    </xf>
    <xf numFmtId="0" fontId="79" fillId="26" borderId="48" xfId="0" applyFont="1" applyFill="1" applyBorder="1" applyAlignment="1">
      <alignment horizontal="center" shrinkToFit="1"/>
    </xf>
    <xf numFmtId="0" fontId="57" fillId="4" borderId="81" xfId="2" applyFont="1" applyFill="1" applyBorder="1" applyAlignment="1">
      <alignment horizontal="center" vertical="center"/>
    </xf>
    <xf numFmtId="0" fontId="57" fillId="4" borderId="82" xfId="2" applyFont="1" applyFill="1" applyBorder="1" applyAlignment="1">
      <alignment horizontal="center" vertical="center"/>
    </xf>
    <xf numFmtId="0" fontId="57" fillId="4" borderId="83" xfId="2" applyFont="1" applyFill="1" applyBorder="1" applyAlignment="1">
      <alignment horizontal="center" vertical="center"/>
    </xf>
    <xf numFmtId="0" fontId="57" fillId="8" borderId="78" xfId="2" applyFont="1" applyFill="1" applyBorder="1" applyAlignment="1">
      <alignment horizontal="center" vertical="center" wrapText="1"/>
    </xf>
    <xf numFmtId="0" fontId="57" fillId="8" borderId="78" xfId="2" applyFont="1" applyFill="1" applyBorder="1" applyAlignment="1">
      <alignment horizontal="center" vertical="center"/>
    </xf>
    <xf numFmtId="0" fontId="77" fillId="26" borderId="47" xfId="0" applyFont="1" applyFill="1" applyBorder="1" applyAlignment="1">
      <alignment horizontal="center" vertical="center" shrinkToFit="1"/>
    </xf>
    <xf numFmtId="0" fontId="77" fillId="26" borderId="0" xfId="0" applyFont="1" applyFill="1" applyAlignment="1">
      <alignment horizontal="center" vertical="center" shrinkToFit="1"/>
    </xf>
    <xf numFmtId="0" fontId="77" fillId="26" borderId="48" xfId="0" applyFont="1" applyFill="1" applyBorder="1" applyAlignment="1">
      <alignment horizontal="center" vertical="center" shrinkToFit="1"/>
    </xf>
    <xf numFmtId="0" fontId="77" fillId="26" borderId="0" xfId="0" applyFont="1" applyFill="1" applyAlignment="1">
      <alignment horizontal="left" vertical="top" shrinkToFit="1"/>
    </xf>
    <xf numFmtId="0" fontId="77" fillId="26" borderId="48" xfId="0" applyFont="1" applyFill="1" applyBorder="1" applyAlignment="1">
      <alignment horizontal="left" vertical="top" shrinkToFit="1"/>
    </xf>
    <xf numFmtId="0" fontId="97" fillId="26" borderId="47" xfId="0" applyFont="1" applyFill="1" applyBorder="1" applyAlignment="1">
      <alignment horizontal="right" vertical="center" indent="1" shrinkToFit="1"/>
    </xf>
    <xf numFmtId="0" fontId="97" fillId="26" borderId="0" xfId="0" applyFont="1" applyFill="1" applyAlignment="1">
      <alignment horizontal="right" vertical="center" indent="1" shrinkToFit="1"/>
    </xf>
    <xf numFmtId="38" fontId="57" fillId="8" borderId="78" xfId="9" applyFont="1" applyFill="1" applyBorder="1" applyAlignment="1">
      <alignment horizontal="center" vertical="center"/>
    </xf>
    <xf numFmtId="0" fontId="24" fillId="4" borderId="64" xfId="0" applyFont="1" applyFill="1" applyBorder="1" applyAlignment="1" applyProtection="1">
      <alignment horizontal="left" vertical="center" indent="1"/>
      <protection locked="0"/>
    </xf>
    <xf numFmtId="0" fontId="24" fillId="4" borderId="65" xfId="0" applyFont="1" applyFill="1" applyBorder="1" applyAlignment="1" applyProtection="1">
      <alignment horizontal="left" vertical="center" indent="1"/>
      <protection locked="0"/>
    </xf>
    <xf numFmtId="0" fontId="23" fillId="4" borderId="64" xfId="0" applyFont="1" applyFill="1" applyBorder="1" applyAlignment="1" applyProtection="1">
      <alignment horizontal="left" vertical="center" indent="1"/>
      <protection locked="0"/>
    </xf>
    <xf numFmtId="0" fontId="23" fillId="4" borderId="65" xfId="0" applyFont="1" applyFill="1" applyBorder="1" applyAlignment="1" applyProtection="1">
      <alignment horizontal="left" vertical="center" indent="1"/>
      <protection locked="0"/>
    </xf>
    <xf numFmtId="38" fontId="76" fillId="26" borderId="44" xfId="0" applyNumberFormat="1" applyFont="1" applyFill="1" applyBorder="1" applyAlignment="1">
      <alignment horizontal="center" vertical="center"/>
    </xf>
    <xf numFmtId="38" fontId="76" fillId="26" borderId="45" xfId="0" applyNumberFormat="1" applyFont="1" applyFill="1" applyBorder="1" applyAlignment="1">
      <alignment horizontal="center" vertical="center"/>
    </xf>
    <xf numFmtId="38" fontId="76" fillId="26" borderId="46" xfId="0" applyNumberFormat="1" applyFont="1" applyFill="1" applyBorder="1" applyAlignment="1">
      <alignment horizontal="center" vertical="center"/>
    </xf>
    <xf numFmtId="0" fontId="9" fillId="4" borderId="110" xfId="0" applyFont="1" applyFill="1" applyBorder="1" applyAlignment="1" applyProtection="1">
      <alignment horizontal="left" vertical="top"/>
      <protection locked="0"/>
    </xf>
    <xf numFmtId="0" fontId="9" fillId="4" borderId="111" xfId="0" applyFont="1" applyFill="1" applyBorder="1" applyAlignment="1" applyProtection="1">
      <alignment horizontal="left" vertical="top"/>
      <protection locked="0"/>
    </xf>
    <xf numFmtId="0" fontId="9" fillId="4" borderId="112" xfId="0" applyFont="1" applyFill="1" applyBorder="1" applyAlignment="1" applyProtection="1">
      <alignment horizontal="left" vertical="top"/>
      <protection locked="0"/>
    </xf>
    <xf numFmtId="0" fontId="9" fillId="4" borderId="47"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48" xfId="0" applyFont="1" applyFill="1" applyBorder="1" applyAlignment="1" applyProtection="1">
      <alignment horizontal="left" vertical="top"/>
      <protection locked="0"/>
    </xf>
    <xf numFmtId="0" fontId="9" fillId="4" borderId="49" xfId="0" applyFont="1" applyFill="1" applyBorder="1" applyAlignment="1" applyProtection="1">
      <alignment horizontal="left" vertical="top"/>
      <protection locked="0"/>
    </xf>
    <xf numFmtId="0" fontId="9" fillId="4" borderId="50" xfId="0" applyFont="1" applyFill="1" applyBorder="1" applyAlignment="1" applyProtection="1">
      <alignment horizontal="left" vertical="top"/>
      <protection locked="0"/>
    </xf>
    <xf numFmtId="0" fontId="9" fillId="4" borderId="51" xfId="0" applyFont="1" applyFill="1" applyBorder="1" applyAlignment="1" applyProtection="1">
      <alignment horizontal="left" vertical="top"/>
      <protection locked="0"/>
    </xf>
    <xf numFmtId="0" fontId="61" fillId="3" borderId="16" xfId="0" applyFont="1" applyFill="1" applyBorder="1" applyAlignment="1">
      <alignment horizontal="center" vertical="center" shrinkToFit="1"/>
    </xf>
    <xf numFmtId="0" fontId="61" fillId="3" borderId="34" xfId="0" applyFont="1" applyFill="1" applyBorder="1" applyAlignment="1">
      <alignment horizontal="center" vertical="center" shrinkToFit="1"/>
    </xf>
    <xf numFmtId="0" fontId="61" fillId="3" borderId="17" xfId="0" applyFont="1" applyFill="1" applyBorder="1" applyAlignment="1">
      <alignment horizontal="center" vertical="center" shrinkToFit="1"/>
    </xf>
    <xf numFmtId="0" fontId="61" fillId="3" borderId="8" xfId="0" applyFont="1" applyFill="1" applyBorder="1" applyAlignment="1">
      <alignment horizontal="center" vertical="center" shrinkToFit="1"/>
    </xf>
    <xf numFmtId="0" fontId="61" fillId="3" borderId="35" xfId="0" applyFont="1" applyFill="1" applyBorder="1" applyAlignment="1">
      <alignment horizontal="center" vertical="center" shrinkToFit="1"/>
    </xf>
    <xf numFmtId="0" fontId="61" fillId="3" borderId="36" xfId="0" applyFont="1" applyFill="1" applyBorder="1" applyAlignment="1">
      <alignment horizontal="center" vertical="center" shrinkToFit="1"/>
    </xf>
    <xf numFmtId="0" fontId="61" fillId="3" borderId="15" xfId="0" applyFont="1" applyFill="1" applyBorder="1" applyAlignment="1">
      <alignment horizontal="center" vertical="center" shrinkToFit="1"/>
    </xf>
    <xf numFmtId="0" fontId="61" fillId="3" borderId="37" xfId="0" applyFont="1" applyFill="1" applyBorder="1" applyAlignment="1">
      <alignment horizontal="center" vertical="center" shrinkToFit="1"/>
    </xf>
    <xf numFmtId="0" fontId="61" fillId="3" borderId="33" xfId="0" applyFont="1" applyFill="1" applyBorder="1" applyAlignment="1">
      <alignment horizontal="center" vertical="center" shrinkToFit="1"/>
    </xf>
    <xf numFmtId="0" fontId="61" fillId="3" borderId="38" xfId="0" applyFont="1" applyFill="1" applyBorder="1" applyAlignment="1">
      <alignment horizontal="center" vertical="center" shrinkToFit="1"/>
    </xf>
    <xf numFmtId="0" fontId="61" fillId="3" borderId="39" xfId="0" applyFont="1" applyFill="1" applyBorder="1" applyAlignment="1">
      <alignment horizontal="center" vertical="center" shrinkToFit="1"/>
    </xf>
    <xf numFmtId="0" fontId="61" fillId="3" borderId="40" xfId="0" applyFont="1" applyFill="1" applyBorder="1" applyAlignment="1">
      <alignment horizontal="center" vertical="center" shrinkToFit="1"/>
    </xf>
    <xf numFmtId="0" fontId="62" fillId="5" borderId="0" xfId="0" applyFont="1" applyFill="1" applyAlignment="1">
      <alignment horizontal="center" vertical="center" wrapText="1"/>
    </xf>
    <xf numFmtId="0" fontId="54" fillId="5" borderId="71" xfId="0" applyFont="1" applyFill="1" applyBorder="1" applyAlignment="1">
      <alignment horizontal="center" vertical="center"/>
    </xf>
    <xf numFmtId="0" fontId="54" fillId="5" borderId="72" xfId="0" applyFont="1" applyFill="1" applyBorder="1" applyAlignment="1">
      <alignment horizontal="center" vertical="center"/>
    </xf>
    <xf numFmtId="0" fontId="54" fillId="5" borderId="74" xfId="0" applyFont="1" applyFill="1" applyBorder="1" applyAlignment="1">
      <alignment horizontal="center" vertical="center"/>
    </xf>
    <xf numFmtId="0" fontId="54" fillId="5" borderId="75" xfId="0" applyFont="1" applyFill="1" applyBorder="1" applyAlignment="1">
      <alignment horizontal="center" vertical="center"/>
    </xf>
    <xf numFmtId="0" fontId="55" fillId="4" borderId="30" xfId="0" applyFont="1" applyFill="1" applyBorder="1" applyAlignment="1">
      <alignment horizontal="left" vertical="center" indent="1"/>
    </xf>
    <xf numFmtId="0" fontId="55" fillId="5" borderId="28" xfId="0" applyFont="1" applyFill="1" applyBorder="1" applyAlignment="1">
      <alignment horizontal="left" vertical="center" indent="1"/>
    </xf>
    <xf numFmtId="0" fontId="55" fillId="5" borderId="73" xfId="0" applyFont="1" applyFill="1" applyBorder="1" applyAlignment="1">
      <alignment horizontal="left" vertical="center" indent="1"/>
    </xf>
    <xf numFmtId="0" fontId="50" fillId="4" borderId="115" xfId="0" applyFont="1" applyFill="1" applyBorder="1" applyAlignment="1" applyProtection="1">
      <alignment horizontal="center" vertical="center" shrinkToFit="1"/>
      <protection locked="0"/>
    </xf>
    <xf numFmtId="0" fontId="50" fillId="4" borderId="30" xfId="0" applyFont="1" applyFill="1" applyBorder="1" applyAlignment="1" applyProtection="1">
      <alignment horizontal="center" vertical="center" shrinkToFit="1"/>
      <protection locked="0"/>
    </xf>
    <xf numFmtId="0" fontId="50" fillId="4" borderId="76" xfId="0" applyFont="1" applyFill="1" applyBorder="1" applyAlignment="1" applyProtection="1">
      <alignment horizontal="center" vertical="center" shrinkToFit="1"/>
      <protection locked="0"/>
    </xf>
    <xf numFmtId="0" fontId="56" fillId="5" borderId="28" xfId="0" applyFont="1" applyFill="1" applyBorder="1" applyAlignment="1">
      <alignment horizontal="center" vertical="center"/>
    </xf>
    <xf numFmtId="0" fontId="56" fillId="5" borderId="29" xfId="0" applyFont="1" applyFill="1" applyBorder="1" applyAlignment="1">
      <alignment horizontal="center" vertical="center"/>
    </xf>
    <xf numFmtId="0" fontId="50" fillId="4" borderId="75" xfId="0" applyFont="1" applyFill="1" applyBorder="1" applyAlignment="1" applyProtection="1">
      <alignment horizontal="center" vertical="center" shrinkToFit="1"/>
      <protection locked="0"/>
    </xf>
    <xf numFmtId="0" fontId="50" fillId="4" borderId="77" xfId="0" applyFont="1" applyFill="1" applyBorder="1" applyAlignment="1" applyProtection="1">
      <alignment horizontal="center" vertical="center" shrinkToFit="1"/>
      <protection locked="0"/>
    </xf>
    <xf numFmtId="0" fontId="56" fillId="4" borderId="27" xfId="0" applyFont="1" applyFill="1" applyBorder="1" applyAlignment="1">
      <alignment horizontal="center" vertical="center"/>
    </xf>
    <xf numFmtId="0" fontId="56" fillId="4" borderId="28" xfId="0" applyFont="1" applyFill="1" applyBorder="1" applyAlignment="1">
      <alignment horizontal="center" vertical="center"/>
    </xf>
    <xf numFmtId="0" fontId="56" fillId="5" borderId="113" xfId="0" applyFont="1" applyFill="1" applyBorder="1" applyAlignment="1">
      <alignment horizontal="center" vertical="center"/>
    </xf>
    <xf numFmtId="0" fontId="56" fillId="5" borderId="114" xfId="0" applyFont="1" applyFill="1" applyBorder="1" applyAlignment="1">
      <alignment horizontal="center" vertical="center"/>
    </xf>
    <xf numFmtId="0" fontId="50" fillId="4" borderId="116" xfId="0" applyFont="1" applyFill="1" applyBorder="1" applyAlignment="1" applyProtection="1">
      <alignment horizontal="center" vertical="center" shrinkToFit="1"/>
      <protection locked="0"/>
    </xf>
    <xf numFmtId="0" fontId="50" fillId="4" borderId="32" xfId="0" applyFont="1" applyFill="1" applyBorder="1" applyAlignment="1" applyProtection="1">
      <alignment horizontal="center" vertical="center" shrinkToFit="1"/>
      <protection locked="0"/>
    </xf>
    <xf numFmtId="0" fontId="55" fillId="5" borderId="29" xfId="0" applyFont="1" applyFill="1" applyBorder="1" applyAlignment="1">
      <alignment horizontal="left" vertical="center" indent="1"/>
    </xf>
    <xf numFmtId="0" fontId="55" fillId="4" borderId="32" xfId="0" applyFont="1" applyFill="1" applyBorder="1" applyAlignment="1">
      <alignment horizontal="left" vertical="center" indent="1"/>
    </xf>
    <xf numFmtId="0" fontId="56" fillId="4" borderId="75" xfId="0" applyFont="1" applyFill="1" applyBorder="1" applyAlignment="1">
      <alignment horizontal="center" vertical="center"/>
    </xf>
    <xf numFmtId="0" fontId="56" fillId="4" borderId="31" xfId="0" applyFont="1" applyFill="1" applyBorder="1" applyAlignment="1">
      <alignment horizontal="center" vertical="center"/>
    </xf>
    <xf numFmtId="0" fontId="50" fillId="4" borderId="74" xfId="0" applyFont="1" applyFill="1" applyBorder="1" applyAlignment="1" applyProtection="1">
      <alignment horizontal="center" vertical="center" shrinkToFit="1"/>
      <protection locked="0"/>
    </xf>
    <xf numFmtId="0" fontId="56" fillId="4" borderId="29" xfId="0" applyFont="1" applyFill="1" applyBorder="1" applyAlignment="1">
      <alignment horizontal="center" vertical="center"/>
    </xf>
    <xf numFmtId="0" fontId="62" fillId="34" borderId="0" xfId="0" applyFont="1" applyFill="1" applyAlignment="1">
      <alignment horizontal="center" vertical="center"/>
    </xf>
    <xf numFmtId="0" fontId="36" fillId="34" borderId="0" xfId="19" applyFont="1" applyFill="1" applyAlignment="1">
      <alignment horizontal="left" vertical="center" wrapText="1" indent="2"/>
    </xf>
    <xf numFmtId="0" fontId="36" fillId="34" borderId="0" xfId="19" applyFont="1" applyFill="1" applyAlignment="1">
      <alignment horizontal="left" vertical="center" indent="2"/>
    </xf>
    <xf numFmtId="0" fontId="0" fillId="4" borderId="4"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6" borderId="4"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38" fontId="0" fillId="6" borderId="4" xfId="1" applyFont="1" applyFill="1" applyBorder="1" applyAlignment="1" applyProtection="1">
      <alignment horizontal="center" vertical="center" wrapText="1"/>
      <protection locked="0"/>
    </xf>
    <xf numFmtId="38" fontId="0" fillId="6" borderId="6" xfId="1" applyFont="1" applyFill="1" applyBorder="1" applyAlignment="1" applyProtection="1">
      <alignment horizontal="center" vertical="center"/>
      <protection locked="0"/>
    </xf>
    <xf numFmtId="38" fontId="0" fillId="6" borderId="7" xfId="1" applyFont="1"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33" fillId="7" borderId="1" xfId="0" applyFont="1" applyFill="1" applyBorder="1" applyAlignment="1" applyProtection="1">
      <alignment horizontal="center" vertical="center"/>
      <protection locked="0"/>
    </xf>
    <xf numFmtId="38" fontId="0" fillId="4" borderId="4" xfId="1" applyFont="1" applyFill="1" applyBorder="1" applyAlignment="1" applyProtection="1">
      <alignment horizontal="center" vertical="center" wrapText="1"/>
      <protection locked="0"/>
    </xf>
    <xf numFmtId="38" fontId="0" fillId="4" borderId="6" xfId="1" applyFont="1" applyFill="1" applyBorder="1" applyAlignment="1" applyProtection="1">
      <alignment horizontal="center" vertical="center"/>
      <protection locked="0"/>
    </xf>
    <xf numFmtId="38" fontId="0" fillId="4" borderId="7" xfId="1" applyFon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83">
    <dxf>
      <font>
        <color rgb="FF0070C0"/>
      </font>
    </dxf>
    <dxf>
      <font>
        <color rgb="FF0070C0"/>
      </font>
    </dxf>
    <dxf>
      <font>
        <color theme="1" tint="0.24994659260841701"/>
      </font>
    </dxf>
    <dxf>
      <font>
        <b/>
        <i val="0"/>
        <color rgb="FF0070C0"/>
      </font>
    </dxf>
    <dxf>
      <font>
        <b/>
        <i val="0"/>
        <color rgb="FFC00000"/>
      </font>
    </dxf>
    <dxf>
      <font>
        <color theme="0"/>
      </font>
    </dxf>
    <dxf>
      <font>
        <color theme="0"/>
      </font>
    </dxf>
    <dxf>
      <font>
        <color theme="0"/>
      </font>
    </dxf>
    <dxf>
      <fill>
        <patternFill>
          <fgColor rgb="FF663300"/>
          <bgColor rgb="FF594931"/>
        </patternFill>
      </fill>
    </dxf>
    <dxf>
      <fill>
        <patternFill>
          <bgColor rgb="FFFDFAE9"/>
        </patternFill>
      </fill>
    </dxf>
    <dxf>
      <font>
        <color theme="2" tint="-0.499984740745262"/>
      </font>
    </dxf>
    <dxf>
      <font>
        <color theme="0"/>
      </font>
    </dxf>
    <dxf>
      <fill>
        <patternFill>
          <fgColor rgb="FF663300"/>
          <bgColor rgb="FF594931"/>
        </patternFill>
      </fill>
    </dxf>
    <dxf>
      <fill>
        <patternFill>
          <bgColor rgb="FFFDFAE9"/>
        </patternFill>
      </fill>
    </dxf>
    <dxf>
      <font>
        <color theme="0"/>
      </font>
    </dxf>
    <dxf>
      <fill>
        <patternFill>
          <fgColor rgb="FF663300"/>
          <bgColor rgb="FF594931"/>
        </patternFill>
      </fill>
    </dxf>
    <dxf>
      <fill>
        <patternFill>
          <bgColor rgb="FFFDFAE9"/>
        </patternFill>
      </fill>
    </dxf>
    <dxf>
      <font>
        <b/>
        <i val="0"/>
        <color rgb="FF0070C0"/>
      </font>
    </dxf>
    <dxf>
      <font>
        <b/>
        <i val="0"/>
        <color rgb="FFC00000"/>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b/>
        <i val="0"/>
        <color rgb="FF0070C0"/>
      </font>
    </dxf>
    <dxf>
      <font>
        <b/>
        <i val="0"/>
        <color rgb="FFC00000"/>
      </font>
    </dxf>
    <dxf>
      <fill>
        <patternFill>
          <fgColor rgb="FF663300"/>
          <bgColor rgb="FF594931"/>
        </patternFill>
      </fill>
    </dxf>
    <dxf>
      <font>
        <color theme="0"/>
      </font>
    </dxf>
    <dxf>
      <fill>
        <patternFill>
          <bgColor rgb="FFFDFAE9"/>
        </patternFill>
      </fill>
    </dxf>
    <dxf>
      <font>
        <color theme="0"/>
      </font>
    </dxf>
    <dxf>
      <font>
        <color theme="0"/>
      </font>
    </dxf>
    <dxf>
      <fill>
        <patternFill>
          <fgColor rgb="FF663300"/>
          <bgColor rgb="FF594931"/>
        </patternFill>
      </fill>
    </dxf>
    <dxf>
      <fill>
        <patternFill>
          <bgColor rgb="FFFDFAE9"/>
        </patternFill>
      </fill>
    </dxf>
    <dxf>
      <font>
        <color theme="2" tint="-0.499984740745262"/>
      </font>
    </dxf>
    <dxf>
      <fill>
        <patternFill>
          <fgColor rgb="FF663300"/>
          <bgColor rgb="FF594931"/>
        </patternFill>
      </fill>
    </dxf>
    <dxf>
      <fill>
        <patternFill>
          <bgColor rgb="FFFDFAE9"/>
        </patternFill>
      </fill>
    </dxf>
    <dxf>
      <font>
        <b/>
        <i val="0"/>
        <color rgb="FFC00000"/>
      </font>
    </dxf>
    <dxf>
      <font>
        <b/>
        <i val="0"/>
        <color rgb="FF0070C0"/>
      </font>
    </dxf>
    <dxf>
      <font>
        <b/>
        <i val="0"/>
        <color rgb="FFC00000"/>
      </font>
    </dxf>
    <dxf>
      <font>
        <b/>
        <i val="0"/>
        <color rgb="FF0070C0"/>
      </font>
    </dxf>
    <dxf>
      <font>
        <color theme="0"/>
      </font>
    </dxf>
    <dxf>
      <font>
        <color theme="0"/>
      </font>
    </dxf>
    <dxf>
      <font>
        <color theme="1" tint="0.24994659260841701"/>
      </font>
    </dxf>
    <dxf>
      <font>
        <color theme="0" tint="-0.24994659260841701"/>
      </font>
    </dxf>
    <dxf>
      <font>
        <color theme="1"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82"/>
      <tableStyleElement type="headerRow" dxfId="81"/>
      <tableStyleElement type="firstRowStripe" dxfId="80"/>
    </tableStyle>
    <tableStyle name="休暇項目チェックリスト" pivot="0" table="0" count="10" xr9:uid="{44B1DB03-5FA2-4BD1-A7F4-E0914056B0E4}">
      <tableStyleElement type="wholeTable" dxfId="79"/>
      <tableStyleElement type="headerRow" dxfId="78"/>
    </tableStyle>
  </tableStyles>
  <colors>
    <mruColors>
      <color rgb="FF5888A6"/>
      <color rgb="FFE7EEF5"/>
      <color rgb="FFD1A785"/>
      <color rgb="FFEAE3D6"/>
      <color rgb="FFF8EDEC"/>
      <color rgb="FFFAF7F4"/>
      <color rgb="FFF2E7DE"/>
      <color rgb="FFF6F5EE"/>
      <color rgb="FFF7F9FB"/>
      <color rgb="FF000000"/>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600"/>
            <a:t>枕花</a:t>
          </a:r>
        </a:p>
      </dgm:t>
    </dgm:pt>
    <dgm:pt modelId="{7B34E6CD-A867-4619-A1FE-F32308C15F63}" type="parTrans" cxnId="{306EE3EC-799C-4757-9388-30D661819919}">
      <dgm:prSet/>
      <dgm:spPr/>
      <dgm:t>
        <a:bodyPr/>
        <a:lstStyle/>
        <a:p>
          <a:endParaRPr kumimoji="1" lang="ja-JP" altLang="en-US"/>
        </a:p>
      </dgm:t>
    </dgm:pt>
    <dgm:pt modelId="{AE431F9B-D875-416D-BDBC-5D4C104D4FB8}" type="sibTrans" cxnId="{306EE3EC-799C-4757-9388-30D661819919}">
      <dgm:prSet/>
      <dgm:spPr/>
      <dgm:t>
        <a:bodyPr/>
        <a:lstStyle/>
        <a:p>
          <a:endParaRPr kumimoji="1" lang="ja-JP" altLang="en-US"/>
        </a:p>
      </dgm:t>
    </dgm:pt>
    <dgm:pt modelId="{6755F22E-35B5-4B35-90C0-9E8FA3BDE43F}">
      <dgm:prSet phldrT="[テキスト]" custT="1"/>
      <dgm:spPr/>
      <dgm:t>
        <a:bodyPr/>
        <a:lstStyle/>
        <a:p>
          <a:r>
            <a:rPr kumimoji="1" lang="ja-JP" altLang="en-US" sz="1600"/>
            <a:t>通夜・葬儀</a:t>
          </a:r>
        </a:p>
      </dgm:t>
    </dgm:pt>
    <dgm:pt modelId="{A9FD9687-CB16-4858-94A3-1F288CFF1570}" type="parTrans" cxnId="{077266B2-0CFD-460D-8CC9-A37CC68A9B87}">
      <dgm:prSet/>
      <dgm:spPr/>
      <dgm:t>
        <a:bodyPr/>
        <a:lstStyle/>
        <a:p>
          <a:endParaRPr kumimoji="1" lang="ja-JP" altLang="en-US"/>
        </a:p>
      </dgm:t>
    </dgm:pt>
    <dgm:pt modelId="{D60848EE-74B3-4735-AEC1-767A058FB43B}" type="sibTrans" cxnId="{077266B2-0CFD-460D-8CC9-A37CC68A9B87}">
      <dgm:prSet/>
      <dgm:spPr/>
      <dgm:t>
        <a:bodyPr/>
        <a:lstStyle/>
        <a:p>
          <a:endParaRPr kumimoji="1" lang="ja-JP" altLang="en-US"/>
        </a:p>
      </dgm:t>
    </dgm:pt>
    <dgm:pt modelId="{E75EE609-AE7D-4FEE-8059-D9F7D5845EC2}">
      <dgm:prSet phldrT="[テキスト]" custT="1"/>
      <dgm:spPr/>
      <dgm:t>
        <a:bodyPr/>
        <a:lstStyle/>
        <a:p>
          <a:r>
            <a:rPr kumimoji="1" lang="ja-JP" altLang="en-US" sz="1600"/>
            <a:t>初七日から</a:t>
          </a:r>
          <a:endParaRPr kumimoji="1" lang="en-US" altLang="ja-JP" sz="1600"/>
        </a:p>
        <a:p>
          <a:r>
            <a:rPr kumimoji="1" lang="ja-JP" altLang="en-US" sz="1600"/>
            <a:t>四十九日</a:t>
          </a:r>
        </a:p>
      </dgm:t>
    </dgm:pt>
    <dgm:pt modelId="{156E23BF-F9D1-4DDA-9900-F31CB612AF8F}" type="parTrans" cxnId="{35BCFC61-AB8E-4DF8-ADB6-6CA04A0481E0}">
      <dgm:prSet/>
      <dgm:spPr/>
      <dgm:t>
        <a:bodyPr/>
        <a:lstStyle/>
        <a:p>
          <a:endParaRPr kumimoji="1" lang="ja-JP" altLang="en-US"/>
        </a:p>
      </dgm:t>
    </dgm:pt>
    <dgm:pt modelId="{8BAAE114-BDDE-4611-BFDE-B1BB5BD0D9DF}" type="sibTrans" cxnId="{35BCFC61-AB8E-4DF8-ADB6-6CA04A0481E0}">
      <dgm:prSet/>
      <dgm:spPr/>
      <dgm:t>
        <a:bodyPr/>
        <a:lstStyle/>
        <a:p>
          <a:endParaRPr kumimoji="1" lang="ja-JP" altLang="en-US"/>
        </a:p>
      </dgm:t>
    </dgm:pt>
    <dgm:pt modelId="{EADC2537-0566-4AE0-8DB1-EEF05F84A7E2}">
      <dgm:prSet phldrT="[テキスト]" custT="1"/>
      <dgm:spPr/>
      <dgm:t>
        <a:bodyPr/>
        <a:lstStyle/>
        <a:p>
          <a:r>
            <a:rPr kumimoji="1" lang="ja-JP" altLang="en-US" sz="1600"/>
            <a:t>以降の</a:t>
          </a:r>
          <a:endParaRPr kumimoji="1" lang="en-US" altLang="ja-JP" sz="1600"/>
        </a:p>
        <a:p>
          <a:r>
            <a:rPr kumimoji="1" lang="ja-JP" altLang="en-US" sz="1600"/>
            <a:t>法要・命日</a:t>
          </a:r>
        </a:p>
      </dgm:t>
    </dgm:pt>
    <dgm:pt modelId="{ACB4BC42-B686-4012-ADAC-8D4D95D0FC0A}" type="parTrans" cxnId="{69A1BD7A-DE13-4678-9B33-6B949FC0E87B}">
      <dgm:prSet/>
      <dgm:spPr/>
      <dgm:t>
        <a:bodyPr/>
        <a:lstStyle/>
        <a:p>
          <a:endParaRPr kumimoji="1" lang="ja-JP" altLang="en-US"/>
        </a:p>
      </dgm:t>
    </dgm:pt>
    <dgm:pt modelId="{D7D832B3-00F1-4F02-87CC-866371765C27}" type="sibTrans" cxnId="{69A1BD7A-DE13-4678-9B33-6B949FC0E87B}">
      <dgm:prSet/>
      <dgm:spPr/>
      <dgm:t>
        <a:bodyPr/>
        <a:lstStyle/>
        <a:p>
          <a:endParaRPr kumimoji="1" lang="ja-JP" altLang="en-US"/>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EE4265E7-E6E9-4CCB-9B4D-A556BC335770}"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F49851C8-FCDF-4749-94EF-6A0E1FC61BDD}">
      <dgm:prSet phldrT="[テキスト]" custT="1"/>
      <dgm:spPr>
        <a:ln>
          <a:solidFill>
            <a:schemeClr val="accent3">
              <a:lumMod val="60000"/>
              <a:lumOff val="40000"/>
            </a:schemeClr>
          </a:solidFill>
        </a:ln>
      </dgm:spPr>
      <dgm:t>
        <a:bodyPr/>
        <a:lstStyle/>
        <a:p>
          <a:r>
            <a:rPr kumimoji="1" lang="ja-JP" altLang="en-US" sz="1100" dirty="0">
              <a:solidFill>
                <a:schemeClr val="tx1">
                  <a:lumMod val="65000"/>
                  <a:lumOff val="35000"/>
                </a:schemeClr>
              </a:solidFill>
              <a:latin typeface="Meiryo UI" panose="020B0604030504040204" pitchFamily="50" charset="-128"/>
              <a:ea typeface="Meiryo UI" panose="020B0604030504040204" pitchFamily="50" charset="-128"/>
            </a:rPr>
            <a:t>お花を贈る</a:t>
          </a:r>
        </a:p>
      </dgm:t>
    </dgm:pt>
    <dgm:pt modelId="{7D7C97CC-2B8A-4B8B-866D-3CF5768B4C7D}" type="parTrans" cxnId="{4123CB76-2B03-4CA4-B216-01F272F24948}">
      <dgm:prSet/>
      <dgm:spPr/>
      <dgm:t>
        <a:bodyPr/>
        <a:lstStyle/>
        <a:p>
          <a:endParaRPr kumimoji="1" lang="ja-JP" altLang="en-US" sz="1200"/>
        </a:p>
      </dgm:t>
    </dgm:pt>
    <dgm:pt modelId="{C2BD244C-3912-4B2C-A3DE-EE4789E00524}" type="sibTrans" cxnId="{4123CB76-2B03-4CA4-B216-01F272F24948}">
      <dgm:prSet/>
      <dgm:spPr/>
      <dgm:t>
        <a:bodyPr/>
        <a:lstStyle/>
        <a:p>
          <a:endParaRPr kumimoji="1" lang="ja-JP" altLang="en-US" sz="1200"/>
        </a:p>
      </dgm:t>
    </dgm:pt>
    <dgm:pt modelId="{F6EBAF36-CA30-4DF1-BFCD-F6E6234FB6C1}">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gm:t>
    </dgm:pt>
    <dgm:pt modelId="{77F57E32-DFD4-41B0-9300-1CBC9A8AA13B}" type="parTrans" cxnId="{C115D64A-0812-454E-8A63-AA506292C552}">
      <dgm:prSet/>
      <dgm:spPr>
        <a:ln>
          <a:solidFill>
            <a:schemeClr val="accent3">
              <a:lumMod val="60000"/>
              <a:lumOff val="40000"/>
            </a:schemeClr>
          </a:solidFill>
        </a:ln>
      </dgm:spPr>
      <dgm:t>
        <a:bodyPr/>
        <a:lstStyle/>
        <a:p>
          <a:endParaRPr kumimoji="1" lang="ja-JP" altLang="en-US" sz="1200"/>
        </a:p>
      </dgm:t>
    </dgm:pt>
    <dgm:pt modelId="{BB46BB7F-C9D9-4DE3-AE68-966F690F7331}" type="sibTrans" cxnId="{C115D64A-0812-454E-8A63-AA506292C552}">
      <dgm:prSet/>
      <dgm:spPr/>
      <dgm:t>
        <a:bodyPr/>
        <a:lstStyle/>
        <a:p>
          <a:endParaRPr kumimoji="1" lang="ja-JP" altLang="en-US" sz="1200"/>
        </a:p>
      </dgm:t>
    </dgm:pt>
    <dgm:pt modelId="{329908AA-6A70-4006-B5BE-CCA402FA394E}">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rPr>
            <a:t>サイズが小さくなります</a:t>
          </a:r>
        </a:p>
      </dgm:t>
    </dgm:pt>
    <dgm:pt modelId="{07361E96-5C59-4B5D-9F72-8CF645682AD3}" type="parTrans" cxnId="{4C6B279D-127E-4831-BB9A-50CB0C56079E}">
      <dgm:prSet/>
      <dgm:spPr>
        <a:ln>
          <a:solidFill>
            <a:schemeClr val="accent3">
              <a:lumMod val="60000"/>
              <a:lumOff val="40000"/>
            </a:schemeClr>
          </a:solidFill>
        </a:ln>
      </dgm:spPr>
      <dgm:t>
        <a:bodyPr/>
        <a:lstStyle/>
        <a:p>
          <a:endParaRPr kumimoji="1" lang="ja-JP" altLang="en-US" sz="1200"/>
        </a:p>
      </dgm:t>
    </dgm:pt>
    <dgm:pt modelId="{F88DA725-F6AC-454D-BD2D-D6B55B89FE1D}" type="sibTrans" cxnId="{4C6B279D-127E-4831-BB9A-50CB0C56079E}">
      <dgm:prSet/>
      <dgm:spPr/>
      <dgm:t>
        <a:bodyPr/>
        <a:lstStyle/>
        <a:p>
          <a:endParaRPr kumimoji="1" lang="ja-JP" altLang="en-US" sz="1200"/>
        </a:p>
      </dgm:t>
    </dgm:pt>
    <dgm:pt modelId="{EF7A5E97-1E0A-4686-B652-A5E7C748A31C}">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ボリューム重視</a:t>
          </a:r>
        </a:p>
      </dgm:t>
    </dgm:pt>
    <dgm:pt modelId="{A34E8BB1-880F-4748-B78E-6F928A66D70D}" type="parTrans" cxnId="{576401D2-F4EF-4218-8CFE-23E9D08002CF}">
      <dgm:prSet/>
      <dgm:spPr>
        <a:ln>
          <a:solidFill>
            <a:schemeClr val="accent3">
              <a:lumMod val="60000"/>
              <a:lumOff val="40000"/>
            </a:schemeClr>
          </a:solidFill>
        </a:ln>
      </dgm:spPr>
      <dgm:t>
        <a:bodyPr/>
        <a:lstStyle/>
        <a:p>
          <a:endParaRPr kumimoji="1" lang="ja-JP" altLang="en-US" sz="1200"/>
        </a:p>
      </dgm:t>
    </dgm:pt>
    <dgm:pt modelId="{3C6DEF91-5ED2-4FA5-9504-C24CED03F552}" type="sibTrans" cxnId="{576401D2-F4EF-4218-8CFE-23E9D08002CF}">
      <dgm:prSet/>
      <dgm:spPr/>
      <dgm:t>
        <a:bodyPr/>
        <a:lstStyle/>
        <a:p>
          <a:endParaRPr kumimoji="1" lang="ja-JP" altLang="en-US" sz="1200"/>
        </a:p>
      </dgm:t>
    </dgm:pt>
    <dgm:pt modelId="{F4D868A7-067C-496D-844E-FA16D53AD180}">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dgm:t>
    </dgm:pt>
    <dgm:pt modelId="{E97F8033-ECF8-4A8B-9265-9A23B1CA3754}" type="parTrans" cxnId="{187C5100-3B1B-4FD6-A231-CBAF24B430A9}">
      <dgm:prSet/>
      <dgm:spPr>
        <a:ln>
          <a:solidFill>
            <a:schemeClr val="accent3">
              <a:lumMod val="60000"/>
              <a:lumOff val="40000"/>
            </a:schemeClr>
          </a:solidFill>
        </a:ln>
      </dgm:spPr>
      <dgm:t>
        <a:bodyPr/>
        <a:lstStyle/>
        <a:p>
          <a:endParaRPr kumimoji="1" lang="ja-JP" altLang="en-US" sz="1200"/>
        </a:p>
      </dgm:t>
    </dgm:pt>
    <dgm:pt modelId="{68ACF9C0-BA64-41C5-B1A6-97300126F685}" type="sibTrans" cxnId="{187C5100-3B1B-4FD6-A231-CBAF24B430A9}">
      <dgm:prSet/>
      <dgm:spPr/>
      <dgm:t>
        <a:bodyPr/>
        <a:lstStyle/>
        <a:p>
          <a:endParaRPr kumimoji="1" lang="ja-JP" altLang="en-US" sz="1200"/>
        </a:p>
      </dgm:t>
    </dgm:pt>
    <dgm:pt modelId="{D06221F2-B2EB-46DE-9C9B-6491191F3283}" type="pres">
      <dgm:prSet presAssocID="{EE4265E7-E6E9-4CCB-9B4D-A556BC335770}" presName="hierChild1" presStyleCnt="0">
        <dgm:presLayoutVars>
          <dgm:chPref val="1"/>
          <dgm:dir/>
          <dgm:animOne val="branch"/>
          <dgm:animLvl val="lvl"/>
          <dgm:resizeHandles/>
        </dgm:presLayoutVars>
      </dgm:prSet>
      <dgm:spPr/>
    </dgm:pt>
    <dgm:pt modelId="{618C49CB-54E2-456F-9BD1-A9ACDD8C917A}" type="pres">
      <dgm:prSet presAssocID="{F49851C8-FCDF-4749-94EF-6A0E1FC61BDD}" presName="hierRoot1" presStyleCnt="0"/>
      <dgm:spPr/>
    </dgm:pt>
    <dgm:pt modelId="{447789CB-D863-4AE7-B243-E98043DCA73D}" type="pres">
      <dgm:prSet presAssocID="{F49851C8-FCDF-4749-94EF-6A0E1FC61BDD}" presName="composite" presStyleCnt="0"/>
      <dgm:spPr/>
    </dgm:pt>
    <dgm:pt modelId="{B57E813F-92D8-4FBF-A81B-ABD9F7057FDD}" type="pres">
      <dgm:prSet presAssocID="{F49851C8-FCDF-4749-94EF-6A0E1FC61BDD}" presName="background" presStyleLbl="node0" presStyleIdx="0" presStyleCnt="1"/>
      <dgm:spPr>
        <a:solidFill>
          <a:schemeClr val="accent3">
            <a:lumMod val="60000"/>
            <a:lumOff val="40000"/>
          </a:schemeClr>
        </a:solidFill>
      </dgm:spPr>
    </dgm:pt>
    <dgm:pt modelId="{C874B1C9-A170-4F8C-A517-B2372D07F00F}" type="pres">
      <dgm:prSet presAssocID="{F49851C8-FCDF-4749-94EF-6A0E1FC61BDD}" presName="text" presStyleLbl="fgAcc0" presStyleIdx="0" presStyleCnt="1" custScaleY="68267">
        <dgm:presLayoutVars>
          <dgm:chPref val="3"/>
        </dgm:presLayoutVars>
      </dgm:prSet>
      <dgm:spPr/>
    </dgm:pt>
    <dgm:pt modelId="{3C4D2C7A-D7FD-4CE2-B3C1-02D41D40D680}" type="pres">
      <dgm:prSet presAssocID="{F49851C8-FCDF-4749-94EF-6A0E1FC61BDD}" presName="hierChild2" presStyleCnt="0"/>
      <dgm:spPr/>
    </dgm:pt>
    <dgm:pt modelId="{CAFD53FF-355B-4E76-A952-057ADB91774D}" type="pres">
      <dgm:prSet presAssocID="{77F57E32-DFD4-41B0-9300-1CBC9A8AA13B}" presName="Name10" presStyleLbl="parChTrans1D2" presStyleIdx="0" presStyleCnt="2"/>
      <dgm:spPr/>
    </dgm:pt>
    <dgm:pt modelId="{C704EE60-A87F-4F58-8BFD-E4141DD21659}" type="pres">
      <dgm:prSet presAssocID="{F6EBAF36-CA30-4DF1-BFCD-F6E6234FB6C1}" presName="hierRoot2" presStyleCnt="0"/>
      <dgm:spPr/>
    </dgm:pt>
    <dgm:pt modelId="{9B517330-B223-492F-9767-D1CB5FC305F7}" type="pres">
      <dgm:prSet presAssocID="{F6EBAF36-CA30-4DF1-BFCD-F6E6234FB6C1}" presName="composite2" presStyleCnt="0"/>
      <dgm:spPr/>
    </dgm:pt>
    <dgm:pt modelId="{16003354-330C-4E60-A934-0BD31B6F9048}" type="pres">
      <dgm:prSet presAssocID="{F6EBAF36-CA30-4DF1-BFCD-F6E6234FB6C1}" presName="background2" presStyleLbl="node2" presStyleIdx="0" presStyleCnt="2"/>
      <dgm:spPr/>
    </dgm:pt>
    <dgm:pt modelId="{6F2AF4FC-D7F4-4E6D-BF35-F796B3486E6E}" type="pres">
      <dgm:prSet presAssocID="{F6EBAF36-CA30-4DF1-BFCD-F6E6234FB6C1}" presName="text2" presStyleLbl="fgAcc2" presStyleIdx="0" presStyleCnt="2" custScaleX="166485">
        <dgm:presLayoutVars>
          <dgm:chPref val="3"/>
        </dgm:presLayoutVars>
      </dgm:prSet>
      <dgm:spPr/>
    </dgm:pt>
    <dgm:pt modelId="{A8D69F92-2662-4C36-8C7B-6987C3FE502F}" type="pres">
      <dgm:prSet presAssocID="{F6EBAF36-CA30-4DF1-BFCD-F6E6234FB6C1}" presName="hierChild3" presStyleCnt="0"/>
      <dgm:spPr/>
    </dgm:pt>
    <dgm:pt modelId="{33D0DDA8-1A71-41E5-93CD-6F737E1D253B}" type="pres">
      <dgm:prSet presAssocID="{07361E96-5C59-4B5D-9F72-8CF645682AD3}" presName="Name17" presStyleLbl="parChTrans1D3" presStyleIdx="0" presStyleCnt="2"/>
      <dgm:spPr/>
    </dgm:pt>
    <dgm:pt modelId="{1EEC53EB-FBBB-4898-B6BC-559C021D45CB}" type="pres">
      <dgm:prSet presAssocID="{329908AA-6A70-4006-B5BE-CCA402FA394E}" presName="hierRoot3" presStyleCnt="0"/>
      <dgm:spPr/>
    </dgm:pt>
    <dgm:pt modelId="{DCD66D52-1983-4CCB-A07F-DD8B37416E90}" type="pres">
      <dgm:prSet presAssocID="{329908AA-6A70-4006-B5BE-CCA402FA394E}" presName="composite3" presStyleCnt="0"/>
      <dgm:spPr/>
    </dgm:pt>
    <dgm:pt modelId="{CC2B7C3A-F18D-4857-8CAD-A1DE75A12B3F}" type="pres">
      <dgm:prSet presAssocID="{329908AA-6A70-4006-B5BE-CCA402FA394E}" presName="background3" presStyleLbl="node3" presStyleIdx="0" presStyleCnt="2"/>
      <dgm:spPr/>
    </dgm:pt>
    <dgm:pt modelId="{963A9A40-7BD5-46D9-AC8F-D2A394668653}" type="pres">
      <dgm:prSet presAssocID="{329908AA-6A70-4006-B5BE-CCA402FA394E}" presName="text3" presStyleLbl="fgAcc3" presStyleIdx="0" presStyleCnt="2" custScaleX="206364" custScaleY="126407">
        <dgm:presLayoutVars>
          <dgm:chPref val="3"/>
        </dgm:presLayoutVars>
      </dgm:prSet>
      <dgm:spPr/>
    </dgm:pt>
    <dgm:pt modelId="{59B1DA3C-70E7-4AEA-B4B8-3636BB7FBA4A}" type="pres">
      <dgm:prSet presAssocID="{329908AA-6A70-4006-B5BE-CCA402FA394E}" presName="hierChild4" presStyleCnt="0"/>
      <dgm:spPr/>
    </dgm:pt>
    <dgm:pt modelId="{4274865A-8D17-42DC-8E82-0C401ABDEBB4}" type="pres">
      <dgm:prSet presAssocID="{A34E8BB1-880F-4748-B78E-6F928A66D70D}" presName="Name10" presStyleLbl="parChTrans1D2" presStyleIdx="1" presStyleCnt="2"/>
      <dgm:spPr/>
    </dgm:pt>
    <dgm:pt modelId="{571C9530-5B3F-4366-BCE5-3F3BED58BC5C}" type="pres">
      <dgm:prSet presAssocID="{EF7A5E97-1E0A-4686-B652-A5E7C748A31C}" presName="hierRoot2" presStyleCnt="0"/>
      <dgm:spPr/>
    </dgm:pt>
    <dgm:pt modelId="{40E74B19-0B55-4210-A52C-A6B378207BFD}" type="pres">
      <dgm:prSet presAssocID="{EF7A5E97-1E0A-4686-B652-A5E7C748A31C}" presName="composite2" presStyleCnt="0"/>
      <dgm:spPr/>
    </dgm:pt>
    <dgm:pt modelId="{5B058DAE-F877-4142-A705-2A563CA2901A}" type="pres">
      <dgm:prSet presAssocID="{EF7A5E97-1E0A-4686-B652-A5E7C748A31C}" presName="background2" presStyleLbl="node2" presStyleIdx="1" presStyleCnt="2"/>
      <dgm:spPr>
        <a:solidFill>
          <a:schemeClr val="accent2">
            <a:lumMod val="60000"/>
            <a:lumOff val="40000"/>
          </a:schemeClr>
        </a:solidFill>
      </dgm:spPr>
    </dgm:pt>
    <dgm:pt modelId="{7B5D26BB-29EA-4318-A18E-3E94508D511B}" type="pres">
      <dgm:prSet presAssocID="{EF7A5E97-1E0A-4686-B652-A5E7C748A31C}" presName="text2" presStyleLbl="fgAcc2" presStyleIdx="1" presStyleCnt="2" custScaleX="166485">
        <dgm:presLayoutVars>
          <dgm:chPref val="3"/>
        </dgm:presLayoutVars>
      </dgm:prSet>
      <dgm:spPr/>
    </dgm:pt>
    <dgm:pt modelId="{2838ECCB-B3EA-45B4-A94F-C8D67A6BD8AC}" type="pres">
      <dgm:prSet presAssocID="{EF7A5E97-1E0A-4686-B652-A5E7C748A31C}" presName="hierChild3" presStyleCnt="0"/>
      <dgm:spPr/>
    </dgm:pt>
    <dgm:pt modelId="{C0E28248-3967-4446-99DE-E2274AB2B0A4}" type="pres">
      <dgm:prSet presAssocID="{E97F8033-ECF8-4A8B-9265-9A23B1CA3754}" presName="Name17" presStyleLbl="parChTrans1D3" presStyleIdx="1" presStyleCnt="2"/>
      <dgm:spPr/>
    </dgm:pt>
    <dgm:pt modelId="{6EC2D4B9-B2A3-41E1-AB4F-506F2943F307}" type="pres">
      <dgm:prSet presAssocID="{F4D868A7-067C-496D-844E-FA16D53AD180}" presName="hierRoot3" presStyleCnt="0"/>
      <dgm:spPr/>
    </dgm:pt>
    <dgm:pt modelId="{1DF28D32-0D81-449E-8B9C-AB9713731472}" type="pres">
      <dgm:prSet presAssocID="{F4D868A7-067C-496D-844E-FA16D53AD180}" presName="composite3" presStyleCnt="0"/>
      <dgm:spPr/>
    </dgm:pt>
    <dgm:pt modelId="{CFE927AC-A067-4BD8-A56B-A77FDD8FC5DC}" type="pres">
      <dgm:prSet presAssocID="{F4D868A7-067C-496D-844E-FA16D53AD180}" presName="background3" presStyleLbl="node3" presStyleIdx="1" presStyleCnt="2"/>
      <dgm:spPr>
        <a:solidFill>
          <a:schemeClr val="accent2">
            <a:lumMod val="60000"/>
            <a:lumOff val="40000"/>
          </a:schemeClr>
        </a:solidFill>
      </dgm:spPr>
    </dgm:pt>
    <dgm:pt modelId="{2230D93D-8CDE-4D8B-9E40-12C0EFE573BA}" type="pres">
      <dgm:prSet presAssocID="{F4D868A7-067C-496D-844E-FA16D53AD180}" presName="text3" presStyleLbl="fgAcc3" presStyleIdx="1" presStyleCnt="2" custScaleX="206364" custScaleY="126407">
        <dgm:presLayoutVars>
          <dgm:chPref val="3"/>
        </dgm:presLayoutVars>
      </dgm:prSet>
      <dgm:spPr/>
    </dgm:pt>
    <dgm:pt modelId="{B883C395-84CA-44F4-B1CE-FA711ECFFD61}" type="pres">
      <dgm:prSet presAssocID="{F4D868A7-067C-496D-844E-FA16D53AD180}" presName="hierChild4" presStyleCnt="0"/>
      <dgm:spPr/>
    </dgm:pt>
  </dgm:ptLst>
  <dgm:cxnLst>
    <dgm:cxn modelId="{187C5100-3B1B-4FD6-A231-CBAF24B430A9}" srcId="{EF7A5E97-1E0A-4686-B652-A5E7C748A31C}" destId="{F4D868A7-067C-496D-844E-FA16D53AD180}" srcOrd="0" destOrd="0" parTransId="{E97F8033-ECF8-4A8B-9265-9A23B1CA3754}" sibTransId="{68ACF9C0-BA64-41C5-B1A6-97300126F685}"/>
    <dgm:cxn modelId="{11E93C17-0AC6-49AC-95A3-DFBA5F7B987C}" type="presOf" srcId="{E97F8033-ECF8-4A8B-9265-9A23B1CA3754}" destId="{C0E28248-3967-4446-99DE-E2274AB2B0A4}" srcOrd="0" destOrd="0" presId="urn:microsoft.com/office/officeart/2005/8/layout/hierarchy1"/>
    <dgm:cxn modelId="{3D44D925-E431-4E1C-81E2-67C8F00F4E0E}" type="presOf" srcId="{EF7A5E97-1E0A-4686-B652-A5E7C748A31C}" destId="{7B5D26BB-29EA-4318-A18E-3E94508D511B}" srcOrd="0" destOrd="0" presId="urn:microsoft.com/office/officeart/2005/8/layout/hierarchy1"/>
    <dgm:cxn modelId="{1370C162-7445-4CBD-AEBE-2357237F34A8}" type="presOf" srcId="{329908AA-6A70-4006-B5BE-CCA402FA394E}" destId="{963A9A40-7BD5-46D9-AC8F-D2A394668653}" srcOrd="0" destOrd="0" presId="urn:microsoft.com/office/officeart/2005/8/layout/hierarchy1"/>
    <dgm:cxn modelId="{C115D64A-0812-454E-8A63-AA506292C552}" srcId="{F49851C8-FCDF-4749-94EF-6A0E1FC61BDD}" destId="{F6EBAF36-CA30-4DF1-BFCD-F6E6234FB6C1}" srcOrd="0" destOrd="0" parTransId="{77F57E32-DFD4-41B0-9300-1CBC9A8AA13B}" sibTransId="{BB46BB7F-C9D9-4DE3-AE68-966F690F7331}"/>
    <dgm:cxn modelId="{0DC2224B-B7BC-4BD4-8B8A-C29129E4AACB}" type="presOf" srcId="{07361E96-5C59-4B5D-9F72-8CF645682AD3}" destId="{33D0DDA8-1A71-41E5-93CD-6F737E1D253B}" srcOrd="0" destOrd="0" presId="urn:microsoft.com/office/officeart/2005/8/layout/hierarchy1"/>
    <dgm:cxn modelId="{4123CB76-2B03-4CA4-B216-01F272F24948}" srcId="{EE4265E7-E6E9-4CCB-9B4D-A556BC335770}" destId="{F49851C8-FCDF-4749-94EF-6A0E1FC61BDD}" srcOrd="0" destOrd="0" parTransId="{7D7C97CC-2B8A-4B8B-866D-3CF5768B4C7D}" sibTransId="{C2BD244C-3912-4B2C-A3DE-EE4789E00524}"/>
    <dgm:cxn modelId="{14568D77-5FF4-4342-88E6-4A8B2DB4E69D}" type="presOf" srcId="{F6EBAF36-CA30-4DF1-BFCD-F6E6234FB6C1}" destId="{6F2AF4FC-D7F4-4E6D-BF35-F796B3486E6E}" srcOrd="0" destOrd="0" presId="urn:microsoft.com/office/officeart/2005/8/layout/hierarchy1"/>
    <dgm:cxn modelId="{4C6B279D-127E-4831-BB9A-50CB0C56079E}" srcId="{F6EBAF36-CA30-4DF1-BFCD-F6E6234FB6C1}" destId="{329908AA-6A70-4006-B5BE-CCA402FA394E}" srcOrd="0" destOrd="0" parTransId="{07361E96-5C59-4B5D-9F72-8CF645682AD3}" sibTransId="{F88DA725-F6AC-454D-BD2D-D6B55B89FE1D}"/>
    <dgm:cxn modelId="{600EDBA0-DE8C-4151-BB7B-90EC1CE6EF4C}" type="presOf" srcId="{A34E8BB1-880F-4748-B78E-6F928A66D70D}" destId="{4274865A-8D17-42DC-8E82-0C401ABDEBB4}" srcOrd="0" destOrd="0" presId="urn:microsoft.com/office/officeart/2005/8/layout/hierarchy1"/>
    <dgm:cxn modelId="{C785AFA7-474E-40CF-B09E-10C454F6B222}" type="presOf" srcId="{F4D868A7-067C-496D-844E-FA16D53AD180}" destId="{2230D93D-8CDE-4D8B-9E40-12C0EFE573BA}" srcOrd="0" destOrd="0" presId="urn:microsoft.com/office/officeart/2005/8/layout/hierarchy1"/>
    <dgm:cxn modelId="{3FCB4BB4-650F-4422-9860-45F45E004267}" type="presOf" srcId="{F49851C8-FCDF-4749-94EF-6A0E1FC61BDD}" destId="{C874B1C9-A170-4F8C-A517-B2372D07F00F}" srcOrd="0" destOrd="0" presId="urn:microsoft.com/office/officeart/2005/8/layout/hierarchy1"/>
    <dgm:cxn modelId="{22ACAECD-9940-42CB-B393-68C72A3CD2E6}" type="presOf" srcId="{77F57E32-DFD4-41B0-9300-1CBC9A8AA13B}" destId="{CAFD53FF-355B-4E76-A952-057ADB91774D}" srcOrd="0" destOrd="0" presId="urn:microsoft.com/office/officeart/2005/8/layout/hierarchy1"/>
    <dgm:cxn modelId="{576401D2-F4EF-4218-8CFE-23E9D08002CF}" srcId="{F49851C8-FCDF-4749-94EF-6A0E1FC61BDD}" destId="{EF7A5E97-1E0A-4686-B652-A5E7C748A31C}" srcOrd="1" destOrd="0" parTransId="{A34E8BB1-880F-4748-B78E-6F928A66D70D}" sibTransId="{3C6DEF91-5ED2-4FA5-9504-C24CED03F552}"/>
    <dgm:cxn modelId="{56234BF8-7111-4E62-AD16-42BBF006B537}" type="presOf" srcId="{EE4265E7-E6E9-4CCB-9B4D-A556BC335770}" destId="{D06221F2-B2EB-46DE-9C9B-6491191F3283}" srcOrd="0" destOrd="0" presId="urn:microsoft.com/office/officeart/2005/8/layout/hierarchy1"/>
    <dgm:cxn modelId="{E58E2BD3-1DD5-4393-9E46-21F67F3E7DAA}" type="presParOf" srcId="{D06221F2-B2EB-46DE-9C9B-6491191F3283}" destId="{618C49CB-54E2-456F-9BD1-A9ACDD8C917A}" srcOrd="0" destOrd="0" presId="urn:microsoft.com/office/officeart/2005/8/layout/hierarchy1"/>
    <dgm:cxn modelId="{3CAB85E4-9AFA-411B-B26D-F7EC1E3109A4}" type="presParOf" srcId="{618C49CB-54E2-456F-9BD1-A9ACDD8C917A}" destId="{447789CB-D863-4AE7-B243-E98043DCA73D}" srcOrd="0" destOrd="0" presId="urn:microsoft.com/office/officeart/2005/8/layout/hierarchy1"/>
    <dgm:cxn modelId="{52B1524D-5D19-4217-B39E-66B6C42B5B34}" type="presParOf" srcId="{447789CB-D863-4AE7-B243-E98043DCA73D}" destId="{B57E813F-92D8-4FBF-A81B-ABD9F7057FDD}" srcOrd="0" destOrd="0" presId="urn:microsoft.com/office/officeart/2005/8/layout/hierarchy1"/>
    <dgm:cxn modelId="{155401C1-C052-4114-A10D-2CCDA56AF8A2}" type="presParOf" srcId="{447789CB-D863-4AE7-B243-E98043DCA73D}" destId="{C874B1C9-A170-4F8C-A517-B2372D07F00F}" srcOrd="1" destOrd="0" presId="urn:microsoft.com/office/officeart/2005/8/layout/hierarchy1"/>
    <dgm:cxn modelId="{5BB9FE07-2C26-40B2-9B5C-DD17FF39DC2B}" type="presParOf" srcId="{618C49CB-54E2-456F-9BD1-A9ACDD8C917A}" destId="{3C4D2C7A-D7FD-4CE2-B3C1-02D41D40D680}" srcOrd="1" destOrd="0" presId="urn:microsoft.com/office/officeart/2005/8/layout/hierarchy1"/>
    <dgm:cxn modelId="{44704B65-AF00-4884-8974-03F70F0D1C21}" type="presParOf" srcId="{3C4D2C7A-D7FD-4CE2-B3C1-02D41D40D680}" destId="{CAFD53FF-355B-4E76-A952-057ADB91774D}" srcOrd="0" destOrd="0" presId="urn:microsoft.com/office/officeart/2005/8/layout/hierarchy1"/>
    <dgm:cxn modelId="{66BA43C6-665D-4F40-90A3-43AF48E97D37}" type="presParOf" srcId="{3C4D2C7A-D7FD-4CE2-B3C1-02D41D40D680}" destId="{C704EE60-A87F-4F58-8BFD-E4141DD21659}" srcOrd="1" destOrd="0" presId="urn:microsoft.com/office/officeart/2005/8/layout/hierarchy1"/>
    <dgm:cxn modelId="{FDE20A3A-3DED-4780-B00C-D2CF34910321}" type="presParOf" srcId="{C704EE60-A87F-4F58-8BFD-E4141DD21659}" destId="{9B517330-B223-492F-9767-D1CB5FC305F7}" srcOrd="0" destOrd="0" presId="urn:microsoft.com/office/officeart/2005/8/layout/hierarchy1"/>
    <dgm:cxn modelId="{B35367C0-1954-450A-9725-ADD5EDE42A5A}" type="presParOf" srcId="{9B517330-B223-492F-9767-D1CB5FC305F7}" destId="{16003354-330C-4E60-A934-0BD31B6F9048}" srcOrd="0" destOrd="0" presId="urn:microsoft.com/office/officeart/2005/8/layout/hierarchy1"/>
    <dgm:cxn modelId="{A04FBCE4-6AF1-4D9F-BF06-2F35A24448F3}" type="presParOf" srcId="{9B517330-B223-492F-9767-D1CB5FC305F7}" destId="{6F2AF4FC-D7F4-4E6D-BF35-F796B3486E6E}" srcOrd="1" destOrd="0" presId="urn:microsoft.com/office/officeart/2005/8/layout/hierarchy1"/>
    <dgm:cxn modelId="{F2EED61B-0722-4078-88D3-C881615DA5D0}" type="presParOf" srcId="{C704EE60-A87F-4F58-8BFD-E4141DD21659}" destId="{A8D69F92-2662-4C36-8C7B-6987C3FE502F}" srcOrd="1" destOrd="0" presId="urn:microsoft.com/office/officeart/2005/8/layout/hierarchy1"/>
    <dgm:cxn modelId="{F9BDBF5E-9D91-4781-846E-85EB437A9569}" type="presParOf" srcId="{A8D69F92-2662-4C36-8C7B-6987C3FE502F}" destId="{33D0DDA8-1A71-41E5-93CD-6F737E1D253B}" srcOrd="0" destOrd="0" presId="urn:microsoft.com/office/officeart/2005/8/layout/hierarchy1"/>
    <dgm:cxn modelId="{FB9D471B-4210-4CA6-AAFB-E3C572214D29}" type="presParOf" srcId="{A8D69F92-2662-4C36-8C7B-6987C3FE502F}" destId="{1EEC53EB-FBBB-4898-B6BC-559C021D45CB}" srcOrd="1" destOrd="0" presId="urn:microsoft.com/office/officeart/2005/8/layout/hierarchy1"/>
    <dgm:cxn modelId="{7CDD239D-8DFA-4F35-B255-F3E370A4FADC}" type="presParOf" srcId="{1EEC53EB-FBBB-4898-B6BC-559C021D45CB}" destId="{DCD66D52-1983-4CCB-A07F-DD8B37416E90}" srcOrd="0" destOrd="0" presId="urn:microsoft.com/office/officeart/2005/8/layout/hierarchy1"/>
    <dgm:cxn modelId="{E834783D-292D-47D7-8335-C1FACD9B7C32}" type="presParOf" srcId="{DCD66D52-1983-4CCB-A07F-DD8B37416E90}" destId="{CC2B7C3A-F18D-4857-8CAD-A1DE75A12B3F}" srcOrd="0" destOrd="0" presId="urn:microsoft.com/office/officeart/2005/8/layout/hierarchy1"/>
    <dgm:cxn modelId="{577A6A6D-597B-44D7-834A-B59BD6CEC26B}" type="presParOf" srcId="{DCD66D52-1983-4CCB-A07F-DD8B37416E90}" destId="{963A9A40-7BD5-46D9-AC8F-D2A394668653}" srcOrd="1" destOrd="0" presId="urn:microsoft.com/office/officeart/2005/8/layout/hierarchy1"/>
    <dgm:cxn modelId="{1BF12B7D-002A-4BA7-A606-E010E4E5CF8C}" type="presParOf" srcId="{1EEC53EB-FBBB-4898-B6BC-559C021D45CB}" destId="{59B1DA3C-70E7-4AEA-B4B8-3636BB7FBA4A}" srcOrd="1" destOrd="0" presId="urn:microsoft.com/office/officeart/2005/8/layout/hierarchy1"/>
    <dgm:cxn modelId="{62316CEA-6B55-4772-86DD-01FBFA35D250}" type="presParOf" srcId="{3C4D2C7A-D7FD-4CE2-B3C1-02D41D40D680}" destId="{4274865A-8D17-42DC-8E82-0C401ABDEBB4}" srcOrd="2" destOrd="0" presId="urn:microsoft.com/office/officeart/2005/8/layout/hierarchy1"/>
    <dgm:cxn modelId="{510FC5FA-7E3A-4D18-AD97-82E8390FAB9D}" type="presParOf" srcId="{3C4D2C7A-D7FD-4CE2-B3C1-02D41D40D680}" destId="{571C9530-5B3F-4366-BCE5-3F3BED58BC5C}" srcOrd="3" destOrd="0" presId="urn:microsoft.com/office/officeart/2005/8/layout/hierarchy1"/>
    <dgm:cxn modelId="{A1CA717C-919C-4154-8AE6-C820EED6581A}" type="presParOf" srcId="{571C9530-5B3F-4366-BCE5-3F3BED58BC5C}" destId="{40E74B19-0B55-4210-A52C-A6B378207BFD}" srcOrd="0" destOrd="0" presId="urn:microsoft.com/office/officeart/2005/8/layout/hierarchy1"/>
    <dgm:cxn modelId="{1AAB6CF1-1C7D-4615-B0A9-451D6846C12A}" type="presParOf" srcId="{40E74B19-0B55-4210-A52C-A6B378207BFD}" destId="{5B058DAE-F877-4142-A705-2A563CA2901A}" srcOrd="0" destOrd="0" presId="urn:microsoft.com/office/officeart/2005/8/layout/hierarchy1"/>
    <dgm:cxn modelId="{84165E9C-9752-4C2C-BA78-2C90CD994D9D}" type="presParOf" srcId="{40E74B19-0B55-4210-A52C-A6B378207BFD}" destId="{7B5D26BB-29EA-4318-A18E-3E94508D511B}" srcOrd="1" destOrd="0" presId="urn:microsoft.com/office/officeart/2005/8/layout/hierarchy1"/>
    <dgm:cxn modelId="{76692F74-4C08-4085-80A2-1265B7D708B7}" type="presParOf" srcId="{571C9530-5B3F-4366-BCE5-3F3BED58BC5C}" destId="{2838ECCB-B3EA-45B4-A94F-C8D67A6BD8AC}" srcOrd="1" destOrd="0" presId="urn:microsoft.com/office/officeart/2005/8/layout/hierarchy1"/>
    <dgm:cxn modelId="{A74FD50C-FA78-413B-9337-1582CF4060CC}" type="presParOf" srcId="{2838ECCB-B3EA-45B4-A94F-C8D67A6BD8AC}" destId="{C0E28248-3967-4446-99DE-E2274AB2B0A4}" srcOrd="0" destOrd="0" presId="urn:microsoft.com/office/officeart/2005/8/layout/hierarchy1"/>
    <dgm:cxn modelId="{3A4388BC-B42C-4110-8DDF-79620FCC82BB}" type="presParOf" srcId="{2838ECCB-B3EA-45B4-A94F-C8D67A6BD8AC}" destId="{6EC2D4B9-B2A3-41E1-AB4F-506F2943F307}" srcOrd="1" destOrd="0" presId="urn:microsoft.com/office/officeart/2005/8/layout/hierarchy1"/>
    <dgm:cxn modelId="{E51DF9B4-301A-4A9C-B33D-7F0C1F48D384}" type="presParOf" srcId="{6EC2D4B9-B2A3-41E1-AB4F-506F2943F307}" destId="{1DF28D32-0D81-449E-8B9C-AB9713731472}" srcOrd="0" destOrd="0" presId="urn:microsoft.com/office/officeart/2005/8/layout/hierarchy1"/>
    <dgm:cxn modelId="{9902642C-A844-4D4A-9AC2-EA386B50A886}" type="presParOf" srcId="{1DF28D32-0D81-449E-8B9C-AB9713731472}" destId="{CFE927AC-A067-4BD8-A56B-A77FDD8FC5DC}" srcOrd="0" destOrd="0" presId="urn:microsoft.com/office/officeart/2005/8/layout/hierarchy1"/>
    <dgm:cxn modelId="{6FED8320-A12C-404F-AD7D-1A1CA5A3CA2C}" type="presParOf" srcId="{1DF28D32-0D81-449E-8B9C-AB9713731472}" destId="{2230D93D-8CDE-4D8B-9E40-12C0EFE573BA}" srcOrd="1" destOrd="0" presId="urn:microsoft.com/office/officeart/2005/8/layout/hierarchy1"/>
    <dgm:cxn modelId="{4657CD82-4DBE-49D0-B5C1-E56DF4936545}" type="presParOf" srcId="{6EC2D4B9-B2A3-41E1-AB4F-506F2943F307}" destId="{B883C395-84CA-44F4-B1CE-FA711ECFFD61}" srcOrd="1" destOrd="0" presId="urn:microsoft.com/office/officeart/2005/8/layout/hierarchy1"/>
  </dgm:cxnLst>
  <dgm:bg/>
  <dgm:whole/>
  <dgm:extLst>
    <a:ext uri="http://schemas.microsoft.com/office/drawing/2008/diagram">
      <dsp:dataModelExt xmlns:dsp="http://schemas.microsoft.com/office/drawing/2008/diagram" relId="rId2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752736" y="1212752"/>
          <a:ext cx="1304988" cy="1305121"/>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021813" y="1637544"/>
          <a:ext cx="728257"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枕花</a:t>
          </a:r>
        </a:p>
      </dsp:txBody>
      <dsp:txXfrm>
        <a:off x="1021813" y="1637544"/>
        <a:ext cx="728257" cy="364091"/>
      </dsp:txXfrm>
    </dsp:sp>
    <dsp:sp modelId="{D399F006-130E-43AA-9DC0-E935B39EF046}">
      <dsp:nvSpPr>
        <dsp:cNvPr id="0" name=""/>
        <dsp:cNvSpPr/>
      </dsp:nvSpPr>
      <dsp:spPr>
        <a:xfrm>
          <a:off x="390199" y="1962739"/>
          <a:ext cx="1304988" cy="1305121"/>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495300" y="2436542"/>
          <a:ext cx="1091359"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通夜・葬儀</a:t>
          </a:r>
        </a:p>
      </dsp:txBody>
      <dsp:txXfrm>
        <a:off x="495300" y="2436542"/>
        <a:ext cx="1091359" cy="364091"/>
      </dsp:txXfrm>
    </dsp:sp>
    <dsp:sp modelId="{F906A5AC-963E-42D0-9202-B959A74ABFE1}">
      <dsp:nvSpPr>
        <dsp:cNvPr id="0" name=""/>
        <dsp:cNvSpPr/>
      </dsp:nvSpPr>
      <dsp:spPr>
        <a:xfrm>
          <a:off x="752736" y="2715494"/>
          <a:ext cx="1304988" cy="1305121"/>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819245" y="3140286"/>
          <a:ext cx="1304826"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初七日から</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四十九日</a:t>
          </a:r>
        </a:p>
      </dsp:txBody>
      <dsp:txXfrm>
        <a:off x="819245" y="3140286"/>
        <a:ext cx="1304826" cy="364091"/>
      </dsp:txXfrm>
    </dsp:sp>
    <dsp:sp modelId="{B03E1B0F-0816-45CC-8F6D-CADCBF23E102}">
      <dsp:nvSpPr>
        <dsp:cNvPr id="0" name=""/>
        <dsp:cNvSpPr/>
      </dsp:nvSpPr>
      <dsp:spPr>
        <a:xfrm>
          <a:off x="483220" y="3552004"/>
          <a:ext cx="1121149" cy="1121691"/>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396035" y="3939283"/>
          <a:ext cx="1289890"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以降の</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法要・命日</a:t>
          </a:r>
        </a:p>
      </dsp:txBody>
      <dsp:txXfrm>
        <a:off x="396035" y="3939283"/>
        <a:ext cx="1289890" cy="36409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0E28248-3967-4446-99DE-E2274AB2B0A4}">
      <dsp:nvSpPr>
        <dsp:cNvPr id="0" name=""/>
        <dsp:cNvSpPr/>
      </dsp:nvSpPr>
      <dsp:spPr>
        <a:xfrm>
          <a:off x="33828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4274865A-8D17-42DC-8E82-0C401ABDEBB4}">
      <dsp:nvSpPr>
        <dsp:cNvPr id="0" name=""/>
        <dsp:cNvSpPr/>
      </dsp:nvSpPr>
      <dsp:spPr>
        <a:xfrm>
          <a:off x="2247649" y="502561"/>
          <a:ext cx="1180900" cy="300495"/>
        </a:xfrm>
        <a:custGeom>
          <a:avLst/>
          <a:gdLst/>
          <a:ahLst/>
          <a:cxnLst/>
          <a:rect l="0" t="0" r="0" b="0"/>
          <a:pathLst>
            <a:path>
              <a:moveTo>
                <a:pt x="0" y="0"/>
              </a:moveTo>
              <a:lnTo>
                <a:pt x="0" y="204778"/>
              </a:lnTo>
              <a:lnTo>
                <a:pt x="1180900" y="204778"/>
              </a:lnTo>
              <a:lnTo>
                <a:pt x="118090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33D0DDA8-1A71-41E5-93CD-6F737E1D253B}">
      <dsp:nvSpPr>
        <dsp:cNvPr id="0" name=""/>
        <dsp:cNvSpPr/>
      </dsp:nvSpPr>
      <dsp:spPr>
        <a:xfrm>
          <a:off x="10210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CAFD53FF-355B-4E76-A952-057ADB91774D}">
      <dsp:nvSpPr>
        <dsp:cNvPr id="0" name=""/>
        <dsp:cNvSpPr/>
      </dsp:nvSpPr>
      <dsp:spPr>
        <a:xfrm>
          <a:off x="1066749" y="502561"/>
          <a:ext cx="1180900" cy="300495"/>
        </a:xfrm>
        <a:custGeom>
          <a:avLst/>
          <a:gdLst/>
          <a:ahLst/>
          <a:cxnLst/>
          <a:rect l="0" t="0" r="0" b="0"/>
          <a:pathLst>
            <a:path>
              <a:moveTo>
                <a:pt x="1180900" y="0"/>
              </a:moveTo>
              <a:lnTo>
                <a:pt x="1180900" y="204778"/>
              </a:lnTo>
              <a:lnTo>
                <a:pt x="0" y="204778"/>
              </a:lnTo>
              <a:lnTo>
                <a:pt x="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B57E813F-92D8-4FBF-A81B-ABD9F7057FDD}">
      <dsp:nvSpPr>
        <dsp:cNvPr id="0" name=""/>
        <dsp:cNvSpPr/>
      </dsp:nvSpPr>
      <dsp:spPr>
        <a:xfrm>
          <a:off x="1731038" y="54665"/>
          <a:ext cx="1033220" cy="447896"/>
        </a:xfrm>
        <a:prstGeom prst="roundRect">
          <a:avLst>
            <a:gd name="adj" fmla="val 10000"/>
          </a:avLst>
        </a:prstGeom>
        <a:solidFill>
          <a:schemeClr val="accent3">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874B1C9-A170-4F8C-A517-B2372D07F00F}">
      <dsp:nvSpPr>
        <dsp:cNvPr id="0" name=""/>
        <dsp:cNvSpPr/>
      </dsp:nvSpPr>
      <dsp:spPr>
        <a:xfrm>
          <a:off x="1845841" y="163727"/>
          <a:ext cx="1033220" cy="447896"/>
        </a:xfrm>
        <a:prstGeom prst="roundRect">
          <a:avLst>
            <a:gd name="adj" fmla="val 10000"/>
          </a:avLst>
        </a:prstGeom>
        <a:solidFill>
          <a:schemeClr val="lt1">
            <a:alpha val="90000"/>
            <a:hueOff val="0"/>
            <a:satOff val="0"/>
            <a:lumOff val="0"/>
            <a:alphaOff val="0"/>
          </a:schemeClr>
        </a:solidFill>
        <a:ln w="25400" cap="flat" cmpd="sng" algn="ctr">
          <a:solidFill>
            <a:schemeClr val="accent3">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tx1">
                  <a:lumMod val="65000"/>
                  <a:lumOff val="35000"/>
                </a:schemeClr>
              </a:solidFill>
              <a:latin typeface="Meiryo UI" panose="020B0604030504040204" pitchFamily="50" charset="-128"/>
              <a:ea typeface="Meiryo UI" panose="020B0604030504040204" pitchFamily="50" charset="-128"/>
            </a:rPr>
            <a:t>お花を贈る</a:t>
          </a:r>
        </a:p>
      </dsp:txBody>
      <dsp:txXfrm>
        <a:off x="1858959" y="176845"/>
        <a:ext cx="1006984" cy="421660"/>
      </dsp:txXfrm>
    </dsp:sp>
    <dsp:sp modelId="{16003354-330C-4E60-A934-0BD31B6F9048}">
      <dsp:nvSpPr>
        <dsp:cNvPr id="0" name=""/>
        <dsp:cNvSpPr/>
      </dsp:nvSpPr>
      <dsp:spPr>
        <a:xfrm>
          <a:off x="206670" y="803056"/>
          <a:ext cx="1720157" cy="65609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F2AF4FC-D7F4-4E6D-BF35-F796B3486E6E}">
      <dsp:nvSpPr>
        <dsp:cNvPr id="0" name=""/>
        <dsp:cNvSpPr/>
      </dsp:nvSpPr>
      <dsp:spPr>
        <a:xfrm>
          <a:off x="321472"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sp:txBody>
      <dsp:txXfrm>
        <a:off x="340688" y="931335"/>
        <a:ext cx="1681725" cy="617663"/>
      </dsp:txXfrm>
    </dsp:sp>
    <dsp:sp modelId="{CC2B7C3A-F18D-4857-8CAD-A1DE75A12B3F}">
      <dsp:nvSpPr>
        <dsp:cNvPr id="0" name=""/>
        <dsp:cNvSpPr/>
      </dsp:nvSpPr>
      <dsp:spPr>
        <a:xfrm>
          <a:off x="651" y="1759647"/>
          <a:ext cx="2132195" cy="829350"/>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63A9A40-7BD5-46D9-AC8F-D2A394668653}">
      <dsp:nvSpPr>
        <dsp:cNvPr id="0" name=""/>
        <dsp:cNvSpPr/>
      </dsp:nvSpPr>
      <dsp:spPr>
        <a:xfrm>
          <a:off x="1154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rPr>
            <a:t>サイズが小さくなります</a:t>
          </a:r>
        </a:p>
      </dsp:txBody>
      <dsp:txXfrm>
        <a:off x="139744" y="1893000"/>
        <a:ext cx="2083613" cy="780768"/>
      </dsp:txXfrm>
    </dsp:sp>
    <dsp:sp modelId="{5B058DAE-F877-4142-A705-2A563CA2901A}">
      <dsp:nvSpPr>
        <dsp:cNvPr id="0" name=""/>
        <dsp:cNvSpPr/>
      </dsp:nvSpPr>
      <dsp:spPr>
        <a:xfrm>
          <a:off x="2568470" y="803056"/>
          <a:ext cx="1720157" cy="656095"/>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B5D26BB-29EA-4318-A18E-3E94508D511B}">
      <dsp:nvSpPr>
        <dsp:cNvPr id="0" name=""/>
        <dsp:cNvSpPr/>
      </dsp:nvSpPr>
      <dsp:spPr>
        <a:xfrm>
          <a:off x="2683273"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ボリューム重視</a:t>
          </a:r>
        </a:p>
      </dsp:txBody>
      <dsp:txXfrm>
        <a:off x="2702489" y="931335"/>
        <a:ext cx="1681725" cy="617663"/>
      </dsp:txXfrm>
    </dsp:sp>
    <dsp:sp modelId="{CFE927AC-A067-4BD8-A56B-A77FDD8FC5DC}">
      <dsp:nvSpPr>
        <dsp:cNvPr id="0" name=""/>
        <dsp:cNvSpPr/>
      </dsp:nvSpPr>
      <dsp:spPr>
        <a:xfrm>
          <a:off x="2362451" y="1759647"/>
          <a:ext cx="2132195" cy="829350"/>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230D93D-8CDE-4D8B-9E40-12C0EFE573BA}">
      <dsp:nvSpPr>
        <dsp:cNvPr id="0" name=""/>
        <dsp:cNvSpPr/>
      </dsp:nvSpPr>
      <dsp:spPr>
        <a:xfrm>
          <a:off x="24772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dsp:txBody>
      <dsp:txXfrm>
        <a:off x="2501544" y="1893000"/>
        <a:ext cx="2083613" cy="780768"/>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microsoft.com/office/2007/relationships/diagramDrawing" Target="../diagrams/drawing1.xml"/><Relationship Id="rId26" Type="http://schemas.openxmlformats.org/officeDocument/2006/relationships/image" Target="../media/image16.jpeg"/><Relationship Id="rId39" Type="http://schemas.openxmlformats.org/officeDocument/2006/relationships/image" Target="../media/image27.jpeg"/><Relationship Id="rId21" Type="http://schemas.openxmlformats.org/officeDocument/2006/relationships/diagramLayout" Target="../diagrams/layout2.xml"/><Relationship Id="rId34" Type="http://schemas.openxmlformats.org/officeDocument/2006/relationships/image" Target="../media/image22.jpeg"/><Relationship Id="rId42" Type="http://schemas.openxmlformats.org/officeDocument/2006/relationships/image" Target="../media/image30.jpeg"/><Relationship Id="rId47" Type="http://schemas.openxmlformats.org/officeDocument/2006/relationships/image" Target="../media/image35.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diagramQuickStyle" Target="../diagrams/quickStyle1.xml"/><Relationship Id="rId29" Type="http://schemas.openxmlformats.org/officeDocument/2006/relationships/image" Target="../media/image19.jpeg"/><Relationship Id="rId11" Type="http://schemas.openxmlformats.org/officeDocument/2006/relationships/image" Target="../media/image11.png"/><Relationship Id="rId24" Type="http://schemas.microsoft.com/office/2007/relationships/diagramDrawing" Target="../diagrams/drawing2.xml"/><Relationship Id="rId32" Type="http://schemas.openxmlformats.org/officeDocument/2006/relationships/hyperlink" Target="#&#32993;&#34678;&#34349;&#12458;&#12540;&#12480;&#12540;&#12471;&#12540;&#12488;!A1"/><Relationship Id="rId37" Type="http://schemas.openxmlformats.org/officeDocument/2006/relationships/image" Target="../media/image25.jpeg"/><Relationship Id="rId40" Type="http://schemas.openxmlformats.org/officeDocument/2006/relationships/image" Target="../media/image28.jpeg"/><Relationship Id="rId45" Type="http://schemas.openxmlformats.org/officeDocument/2006/relationships/image" Target="../media/image33.jpeg"/><Relationship Id="rId5" Type="http://schemas.openxmlformats.org/officeDocument/2006/relationships/image" Target="../media/image5.jpeg"/><Relationship Id="rId15" Type="http://schemas.openxmlformats.org/officeDocument/2006/relationships/diagramLayout" Target="../diagrams/layout1.xml"/><Relationship Id="rId23" Type="http://schemas.openxmlformats.org/officeDocument/2006/relationships/diagramColors" Target="../diagrams/colors2.xml"/><Relationship Id="rId28" Type="http://schemas.openxmlformats.org/officeDocument/2006/relationships/image" Target="../media/image18.jpeg"/><Relationship Id="rId36" Type="http://schemas.openxmlformats.org/officeDocument/2006/relationships/image" Target="../media/image24.jpeg"/><Relationship Id="rId49" Type="http://schemas.openxmlformats.org/officeDocument/2006/relationships/image" Target="../media/image37.jpeg"/><Relationship Id="rId10" Type="http://schemas.openxmlformats.org/officeDocument/2006/relationships/image" Target="../media/image10.png"/><Relationship Id="rId19" Type="http://schemas.openxmlformats.org/officeDocument/2006/relationships/image" Target="../media/image14.jpeg"/><Relationship Id="rId31" Type="http://schemas.openxmlformats.org/officeDocument/2006/relationships/hyperlink" Target="#'&#12458;&#12540;&#12480;&#12540;&#12471;&#12540;&#12488; '!A1"/><Relationship Id="rId44" Type="http://schemas.openxmlformats.org/officeDocument/2006/relationships/image" Target="../media/image32.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diagramData" Target="../diagrams/data1.xml"/><Relationship Id="rId22" Type="http://schemas.openxmlformats.org/officeDocument/2006/relationships/diagramQuickStyle" Target="../diagrams/quickStyle2.xml"/><Relationship Id="rId27" Type="http://schemas.openxmlformats.org/officeDocument/2006/relationships/image" Target="../media/image17.jpeg"/><Relationship Id="rId30" Type="http://schemas.openxmlformats.org/officeDocument/2006/relationships/image" Target="../media/image20.jpeg"/><Relationship Id="rId35" Type="http://schemas.openxmlformats.org/officeDocument/2006/relationships/image" Target="../media/image23.jpeg"/><Relationship Id="rId43" Type="http://schemas.openxmlformats.org/officeDocument/2006/relationships/image" Target="../media/image31.jpeg"/><Relationship Id="rId48" Type="http://schemas.openxmlformats.org/officeDocument/2006/relationships/image" Target="../media/image36.jpeg"/><Relationship Id="rId8" Type="http://schemas.openxmlformats.org/officeDocument/2006/relationships/image" Target="../media/image8.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diagramColors" Target="../diagrams/colors1.xml"/><Relationship Id="rId25" Type="http://schemas.openxmlformats.org/officeDocument/2006/relationships/image" Target="../media/image15.jpeg"/><Relationship Id="rId33" Type="http://schemas.openxmlformats.org/officeDocument/2006/relationships/image" Target="../media/image21.jpeg"/><Relationship Id="rId38" Type="http://schemas.openxmlformats.org/officeDocument/2006/relationships/image" Target="../media/image26.jpeg"/><Relationship Id="rId46" Type="http://schemas.openxmlformats.org/officeDocument/2006/relationships/image" Target="../media/image34.jpeg"/><Relationship Id="rId20" Type="http://schemas.openxmlformats.org/officeDocument/2006/relationships/diagramData" Target="../diagrams/data2.xml"/><Relationship Id="rId41"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hyperlink" Target="#&#12418;&#12367;&#12376;!V1"/><Relationship Id="rId3" Type="http://schemas.openxmlformats.org/officeDocument/2006/relationships/hyperlink" Target="#&#12513;&#12483;&#12475;&#12540;&#12472;&#12459;&#12540;&#12489;!A1"/><Relationship Id="rId7" Type="http://schemas.openxmlformats.org/officeDocument/2006/relationships/hyperlink" Target="#&#12418;&#12367;&#12376;!X1"/><Relationship Id="rId12" Type="http://schemas.openxmlformats.org/officeDocument/2006/relationships/image" Target="../media/image39.jpeg"/><Relationship Id="rId2" Type="http://schemas.openxmlformats.org/officeDocument/2006/relationships/hyperlink" Target="#&#12418;&#12367;&#12376;!A1"/><Relationship Id="rId1" Type="http://schemas.openxmlformats.org/officeDocument/2006/relationships/hyperlink" Target="#&#12418;&#12367;&#12376;!AK1"/><Relationship Id="rId6" Type="http://schemas.openxmlformats.org/officeDocument/2006/relationships/hyperlink" Target="#&#12362;&#25903;&#25173;&#12356;&#26041;&#27861;&#36984;&#25246;!A1"/><Relationship Id="rId11" Type="http://schemas.microsoft.com/office/2007/relationships/hdphoto" Target="../media/hdphoto1.wdp"/><Relationship Id="rId5" Type="http://schemas.openxmlformats.org/officeDocument/2006/relationships/hyperlink" Target="#&#12418;&#12367;&#12376;!BA1"/><Relationship Id="rId10" Type="http://schemas.openxmlformats.org/officeDocument/2006/relationships/image" Target="../media/image38.png"/><Relationship Id="rId4" Type="http://schemas.openxmlformats.org/officeDocument/2006/relationships/hyperlink" Target="#&#12418;&#12367;&#12376;!G1"/><Relationship Id="rId9" Type="http://schemas.openxmlformats.org/officeDocument/2006/relationships/hyperlink" Target="#&#12418;&#12367;&#12376;!BL1"/></Relationships>
</file>

<file path=xl/drawings/_rels/drawing3.xml.rels><?xml version="1.0" encoding="UTF-8" standalone="yes"?>
<Relationships xmlns="http://schemas.openxmlformats.org/package/2006/relationships"><Relationship Id="rId8" Type="http://schemas.openxmlformats.org/officeDocument/2006/relationships/hyperlink" Target="#&#12418;&#12367;&#12376;!G1"/><Relationship Id="rId13" Type="http://schemas.openxmlformats.org/officeDocument/2006/relationships/hyperlink" Target="#&#12362;&#25903;&#25173;&#12356;&#26041;&#27861;&#36984;&#25246;!A1"/><Relationship Id="rId3" Type="http://schemas.openxmlformats.org/officeDocument/2006/relationships/hyperlink" Target="#&#12418;&#12367;&#12376;!A1"/><Relationship Id="rId7" Type="http://schemas.openxmlformats.org/officeDocument/2006/relationships/hyperlink" Target="#&#12418;&#12367;&#12376;!AF1"/><Relationship Id="rId12" Type="http://schemas.openxmlformats.org/officeDocument/2006/relationships/image" Target="../media/image44.jpeg"/><Relationship Id="rId2" Type="http://schemas.openxmlformats.org/officeDocument/2006/relationships/hyperlink" Target="#&#12418;&#12367;&#12376;!AK1"/><Relationship Id="rId1" Type="http://schemas.openxmlformats.org/officeDocument/2006/relationships/image" Target="../media/image40.jpg"/><Relationship Id="rId6" Type="http://schemas.openxmlformats.org/officeDocument/2006/relationships/hyperlink" Target="#&#12418;&#12367;&#12376;!X1"/><Relationship Id="rId11" Type="http://schemas.openxmlformats.org/officeDocument/2006/relationships/image" Target="../media/image43.jpeg"/><Relationship Id="rId5" Type="http://schemas.openxmlformats.org/officeDocument/2006/relationships/hyperlink" Target="#&#12418;&#12367;&#12376;!BA1"/><Relationship Id="rId15" Type="http://schemas.microsoft.com/office/2007/relationships/hdphoto" Target="../media/hdphoto1.wdp"/><Relationship Id="rId10" Type="http://schemas.openxmlformats.org/officeDocument/2006/relationships/image" Target="../media/image42.jpeg"/><Relationship Id="rId4" Type="http://schemas.openxmlformats.org/officeDocument/2006/relationships/hyperlink" Target="#&#12513;&#12483;&#12475;&#12540;&#12472;&#12459;&#12540;&#12489;!A1"/><Relationship Id="rId9" Type="http://schemas.openxmlformats.org/officeDocument/2006/relationships/image" Target="../media/image41.jpe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hyperlink" Target="#'&#12458;&#12540;&#12480;&#12540;&#12471;&#12540;&#12488; '!A1"/><Relationship Id="rId1" Type="http://schemas.openxmlformats.org/officeDocument/2006/relationships/hyperlink" Target="#&#12418;&#12367;&#12376;!A1"/></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12458;&#12540;&#12480;&#12540;&#12471;&#12540;&#12488; '!A1"/><Relationship Id="rId1" Type="http://schemas.openxmlformats.org/officeDocument/2006/relationships/hyperlink" Target="#&#12418;&#12367;&#12376;!A1"/><Relationship Id="rId5" Type="http://schemas.openxmlformats.org/officeDocument/2006/relationships/image" Target="../media/image47.jpeg"/><Relationship Id="rId4" Type="http://schemas.openxmlformats.org/officeDocument/2006/relationships/image" Target="../media/image46.jp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9</xdr:col>
      <xdr:colOff>76200</xdr:colOff>
      <xdr:row>9</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13</xdr:col>
      <xdr:colOff>523875</xdr:colOff>
      <xdr:row>1</xdr:row>
      <xdr:rowOff>133350</xdr:rowOff>
    </xdr:from>
    <xdr:to>
      <xdr:col>15</xdr:col>
      <xdr:colOff>38100</xdr:colOff>
      <xdr:row>2</xdr:row>
      <xdr:rowOff>400050</xdr:rowOff>
    </xdr:to>
    <xdr:grpSp>
      <xdr:nvGrpSpPr>
        <xdr:cNvPr id="404" name="グループ化 403">
          <a:extLst>
            <a:ext uri="{FF2B5EF4-FFF2-40B4-BE49-F238E27FC236}">
              <a16:creationId xmlns:a16="http://schemas.microsoft.com/office/drawing/2014/main" id="{00000000-0008-0000-0000-000094010000}"/>
            </a:ext>
          </a:extLst>
        </xdr:cNvPr>
        <xdr:cNvGrpSpPr/>
      </xdr:nvGrpSpPr>
      <xdr:grpSpPr>
        <a:xfrm>
          <a:off x="23936325" y="666750"/>
          <a:ext cx="885825" cy="752475"/>
          <a:chOff x="7829550" y="142875"/>
          <a:chExt cx="885825" cy="752475"/>
        </a:xfrm>
      </xdr:grpSpPr>
      <xdr:sp macro="" textlink="">
        <xdr:nvSpPr>
          <xdr:cNvPr id="405" name="正方形/長方形 404">
            <a:extLst>
              <a:ext uri="{FF2B5EF4-FFF2-40B4-BE49-F238E27FC236}">
                <a16:creationId xmlns:a16="http://schemas.microsoft.com/office/drawing/2014/main" id="{00000000-0008-0000-0000-000095010000}"/>
              </a:ext>
            </a:extLst>
          </xdr:cNvPr>
          <xdr:cNvSpPr/>
        </xdr:nvSpPr>
        <xdr:spPr>
          <a:xfrm>
            <a:off x="8248650" y="428625"/>
            <a:ext cx="6667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6" name="正方形/長方形 405">
            <a:extLst>
              <a:ext uri="{FF2B5EF4-FFF2-40B4-BE49-F238E27FC236}">
                <a16:creationId xmlns:a16="http://schemas.microsoft.com/office/drawing/2014/main" id="{00000000-0008-0000-0000-000096010000}"/>
              </a:ext>
            </a:extLst>
          </xdr:cNvPr>
          <xdr:cNvSpPr/>
        </xdr:nvSpPr>
        <xdr:spPr>
          <a:xfrm>
            <a:off x="7829550" y="142875"/>
            <a:ext cx="88582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祝</a:t>
            </a:r>
          </a:p>
        </xdr:txBody>
      </xdr:sp>
      <xdr:sp macro="" textlink="">
        <xdr:nvSpPr>
          <xdr:cNvPr id="407" name="テキスト ボックス 406">
            <a:extLst>
              <a:ext uri="{FF2B5EF4-FFF2-40B4-BE49-F238E27FC236}">
                <a16:creationId xmlns:a16="http://schemas.microsoft.com/office/drawing/2014/main" id="{00000000-0008-0000-0000-000097010000}"/>
              </a:ext>
            </a:extLst>
          </xdr:cNvPr>
          <xdr:cNvSpPr txBox="1"/>
        </xdr:nvSpPr>
        <xdr:spPr>
          <a:xfrm>
            <a:off x="7867650" y="2190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tx2"/>
                </a:solidFill>
              </a:rPr>
              <a:t>祝</a:t>
            </a:r>
          </a:p>
        </xdr:txBody>
      </xdr:sp>
      <xdr:cxnSp macro="">
        <xdr:nvCxnSpPr>
          <xdr:cNvPr id="408" name="直線コネクタ 407">
            <a:extLst>
              <a:ext uri="{FF2B5EF4-FFF2-40B4-BE49-F238E27FC236}">
                <a16:creationId xmlns:a16="http://schemas.microsoft.com/office/drawing/2014/main" id="{00000000-0008-0000-0000-000098010000}"/>
              </a:ext>
            </a:extLst>
          </xdr:cNvPr>
          <xdr:cNvCxnSpPr/>
        </xdr:nvCxnSpPr>
        <xdr:spPr>
          <a:xfrm>
            <a:off x="8201025" y="314325"/>
            <a:ext cx="3905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09" name="直線コネクタ 408">
            <a:extLst>
              <a:ext uri="{FF2B5EF4-FFF2-40B4-BE49-F238E27FC236}">
                <a16:creationId xmlns:a16="http://schemas.microsoft.com/office/drawing/2014/main" id="{00000000-0008-0000-0000-000099010000}"/>
              </a:ext>
            </a:extLst>
          </xdr:cNvPr>
          <xdr:cNvCxnSpPr/>
        </xdr:nvCxnSpPr>
        <xdr:spPr>
          <a:xfrm>
            <a:off x="8210550" y="400050"/>
            <a:ext cx="3905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0</xdr:colOff>
      <xdr:row>3</xdr:row>
      <xdr:rowOff>28575</xdr:rowOff>
    </xdr:from>
    <xdr:to>
      <xdr:col>20</xdr:col>
      <xdr:colOff>666750</xdr:colOff>
      <xdr:row>11</xdr:row>
      <xdr:rowOff>96305</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21355050" y="1533525"/>
          <a:ext cx="7524750" cy="2201330"/>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21</xdr:col>
      <xdr:colOff>0</xdr:colOff>
      <xdr:row>9</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23</xdr:col>
      <xdr:colOff>171451</xdr:colOff>
      <xdr:row>11</xdr:row>
      <xdr:rowOff>204682</xdr:rowOff>
    </xdr:from>
    <xdr:to>
      <xdr:col>28</xdr:col>
      <xdr:colOff>57151</xdr:colOff>
      <xdr:row>16</xdr:row>
      <xdr:rowOff>5466</xdr:rowOff>
    </xdr:to>
    <xdr:grpSp>
      <xdr:nvGrpSpPr>
        <xdr:cNvPr id="420" name="グループ化 419">
          <a:extLst>
            <a:ext uri="{FF2B5EF4-FFF2-40B4-BE49-F238E27FC236}">
              <a16:creationId xmlns:a16="http://schemas.microsoft.com/office/drawing/2014/main" id="{00000000-0008-0000-0000-0000A4010000}"/>
            </a:ext>
          </a:extLst>
        </xdr:cNvPr>
        <xdr:cNvGrpSpPr/>
      </xdr:nvGrpSpPr>
      <xdr:grpSpPr>
        <a:xfrm>
          <a:off x="31594426" y="3843232"/>
          <a:ext cx="3390900" cy="1143809"/>
          <a:chOff x="1473743" y="8976114"/>
          <a:chExt cx="2945856" cy="1040188"/>
        </a:xfrm>
      </xdr:grpSpPr>
      <xdr:pic>
        <xdr:nvPicPr>
          <xdr:cNvPr id="421" name="図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422" name="図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423" name="テキスト ボックス 422">
            <a:extLst>
              <a:ext uri="{FF2B5EF4-FFF2-40B4-BE49-F238E27FC236}">
                <a16:creationId xmlns:a16="http://schemas.microsoft.com/office/drawing/2014/main" id="{00000000-0008-0000-0000-0000A7010000}"/>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424" name="テキスト ボックス 423">
            <a:extLst>
              <a:ext uri="{FF2B5EF4-FFF2-40B4-BE49-F238E27FC236}">
                <a16:creationId xmlns:a16="http://schemas.microsoft.com/office/drawing/2014/main" id="{00000000-0008-0000-0000-0000A8010000}"/>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425" name="図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426" name="テキスト ボックス 425">
            <a:extLst>
              <a:ext uri="{FF2B5EF4-FFF2-40B4-BE49-F238E27FC236}">
                <a16:creationId xmlns:a16="http://schemas.microsoft.com/office/drawing/2014/main" id="{00000000-0008-0000-0000-0000AA010000}"/>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27</xdr:col>
      <xdr:colOff>322204</xdr:colOff>
      <xdr:row>1</xdr:row>
      <xdr:rowOff>0</xdr:rowOff>
    </xdr:from>
    <xdr:to>
      <xdr:col>28</xdr:col>
      <xdr:colOff>198379</xdr:colOff>
      <xdr:row>2</xdr:row>
      <xdr:rowOff>95250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478979" y="533400"/>
          <a:ext cx="581025" cy="581025"/>
        </a:xfrm>
        <a:prstGeom prst="rect">
          <a:avLst/>
        </a:prstGeom>
      </xdr:spPr>
    </xdr:pic>
    <xdr:clientData/>
  </xdr:twoCellAnchor>
  <xdr:twoCellAnchor>
    <xdr:from>
      <xdr:col>35</xdr:col>
      <xdr:colOff>9525</xdr:colOff>
      <xdr:row>5</xdr:row>
      <xdr:rowOff>264728</xdr:rowOff>
    </xdr:from>
    <xdr:to>
      <xdr:col>41</xdr:col>
      <xdr:colOff>676275</xdr:colOff>
      <xdr:row>35</xdr:row>
      <xdr:rowOff>35504</xdr:rowOff>
    </xdr:to>
    <xdr:pic>
      <xdr:nvPicPr>
        <xdr:cNvPr id="436" name="図 435">
          <a:extLst>
            <a:ext uri="{FF2B5EF4-FFF2-40B4-BE49-F238E27FC236}">
              <a16:creationId xmlns:a16="http://schemas.microsoft.com/office/drawing/2014/main" id="{00000000-0008-0000-0000-0000B401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202" t="593" r="47436" b="855"/>
        <a:stretch/>
      </xdr:blipFill>
      <xdr:spPr bwMode="auto">
        <a:xfrm>
          <a:off x="41024175" y="2303078"/>
          <a:ext cx="4781550" cy="7781301"/>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xdr:colOff>
      <xdr:row>6</xdr:row>
      <xdr:rowOff>7555</xdr:rowOff>
    </xdr:from>
    <xdr:to>
      <xdr:col>50</xdr:col>
      <xdr:colOff>1692</xdr:colOff>
      <xdr:row>22</xdr:row>
      <xdr:rowOff>76200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7473" t="30580" r="52107" b="14902"/>
        <a:stretch/>
      </xdr:blipFill>
      <xdr:spPr>
        <a:xfrm>
          <a:off x="46053376" y="2312605"/>
          <a:ext cx="4297466" cy="4345370"/>
        </a:xfrm>
        <a:prstGeom prst="rect">
          <a:avLst/>
        </a:prstGeom>
      </xdr:spPr>
    </xdr:pic>
    <xdr:clientData/>
  </xdr:twoCellAnchor>
  <xdr:twoCellAnchor editAs="oneCell">
    <xdr:from>
      <xdr:col>42</xdr:col>
      <xdr:colOff>228600</xdr:colOff>
      <xdr:row>28</xdr:row>
      <xdr:rowOff>104775</xdr:rowOff>
    </xdr:from>
    <xdr:to>
      <xdr:col>50</xdr:col>
      <xdr:colOff>47625</xdr:colOff>
      <xdr:row>35</xdr:row>
      <xdr:rowOff>63854</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0"/>
        <a:stretch>
          <a:fillRect/>
        </a:stretch>
      </xdr:blipFill>
      <xdr:spPr>
        <a:xfrm>
          <a:off x="46043850" y="8286750"/>
          <a:ext cx="4352925" cy="1825979"/>
        </a:xfrm>
        <a:prstGeom prst="rect">
          <a:avLst/>
        </a:prstGeom>
      </xdr:spPr>
    </xdr:pic>
    <xdr:clientData/>
  </xdr:twoCellAnchor>
  <xdr:twoCellAnchor>
    <xdr:from>
      <xdr:col>41</xdr:col>
      <xdr:colOff>323847</xdr:colOff>
      <xdr:row>0</xdr:row>
      <xdr:rowOff>515873</xdr:rowOff>
    </xdr:from>
    <xdr:to>
      <xdr:col>42</xdr:col>
      <xdr:colOff>179942</xdr:colOff>
      <xdr:row>2</xdr:row>
      <xdr:rowOff>220025</xdr:rowOff>
    </xdr:to>
    <xdr:grpSp>
      <xdr:nvGrpSpPr>
        <xdr:cNvPr id="446" name="グループ 127">
          <a:extLst>
            <a:ext uri="{FF2B5EF4-FFF2-40B4-BE49-F238E27FC236}">
              <a16:creationId xmlns:a16="http://schemas.microsoft.com/office/drawing/2014/main" id="{00000000-0008-0000-0000-0000BE010000}"/>
            </a:ext>
          </a:extLst>
        </xdr:cNvPr>
        <xdr:cNvGrpSpPr/>
      </xdr:nvGrpSpPr>
      <xdr:grpSpPr>
        <a:xfrm rot="890219">
          <a:off x="44948472" y="515873"/>
          <a:ext cx="541895" cy="723327"/>
          <a:chOff x="7002627" y="2818935"/>
          <a:chExt cx="744538" cy="1069975"/>
        </a:xfrm>
      </xdr:grpSpPr>
      <xdr:sp macro="" textlink="">
        <xdr:nvSpPr>
          <xdr:cNvPr id="447" name="オートシェイプ 3">
            <a:extLst>
              <a:ext uri="{FF2B5EF4-FFF2-40B4-BE49-F238E27FC236}">
                <a16:creationId xmlns:a16="http://schemas.microsoft.com/office/drawing/2014/main" id="{00000000-0008-0000-0000-0000BF01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8" name="長方形 370">
            <a:extLst>
              <a:ext uri="{FF2B5EF4-FFF2-40B4-BE49-F238E27FC236}">
                <a16:creationId xmlns:a16="http://schemas.microsoft.com/office/drawing/2014/main" id="{00000000-0008-0000-0000-0000C001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9" name="長方形 371">
            <a:extLst>
              <a:ext uri="{FF2B5EF4-FFF2-40B4-BE49-F238E27FC236}">
                <a16:creationId xmlns:a16="http://schemas.microsoft.com/office/drawing/2014/main" id="{00000000-0008-0000-0000-0000C101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0" name="フリーフォーム 7">
            <a:extLst>
              <a:ext uri="{FF2B5EF4-FFF2-40B4-BE49-F238E27FC236}">
                <a16:creationId xmlns:a16="http://schemas.microsoft.com/office/drawing/2014/main" id="{00000000-0008-0000-0000-0000C2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1" name="フリーフォーム 8">
            <a:extLst>
              <a:ext uri="{FF2B5EF4-FFF2-40B4-BE49-F238E27FC236}">
                <a16:creationId xmlns:a16="http://schemas.microsoft.com/office/drawing/2014/main" id="{00000000-0008-0000-0000-0000C3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2" name="フリーフォーム 9">
            <a:extLst>
              <a:ext uri="{FF2B5EF4-FFF2-40B4-BE49-F238E27FC236}">
                <a16:creationId xmlns:a16="http://schemas.microsoft.com/office/drawing/2014/main" id="{00000000-0008-0000-0000-0000C4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3" name="フリーフォーム 10">
            <a:extLst>
              <a:ext uri="{FF2B5EF4-FFF2-40B4-BE49-F238E27FC236}">
                <a16:creationId xmlns:a16="http://schemas.microsoft.com/office/drawing/2014/main" id="{00000000-0008-0000-0000-0000C5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4" name="フリーフォーム 11">
            <a:extLst>
              <a:ext uri="{FF2B5EF4-FFF2-40B4-BE49-F238E27FC236}">
                <a16:creationId xmlns:a16="http://schemas.microsoft.com/office/drawing/2014/main" id="{00000000-0008-0000-0000-0000C6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5" name="フリーフォーム 12">
            <a:extLst>
              <a:ext uri="{FF2B5EF4-FFF2-40B4-BE49-F238E27FC236}">
                <a16:creationId xmlns:a16="http://schemas.microsoft.com/office/drawing/2014/main" id="{00000000-0008-0000-0000-0000C7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6" name="長方形 378">
            <a:extLst>
              <a:ext uri="{FF2B5EF4-FFF2-40B4-BE49-F238E27FC236}">
                <a16:creationId xmlns:a16="http://schemas.microsoft.com/office/drawing/2014/main" id="{00000000-0008-0000-0000-0000C801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7" name="長方形 379">
            <a:extLst>
              <a:ext uri="{FF2B5EF4-FFF2-40B4-BE49-F238E27FC236}">
                <a16:creationId xmlns:a16="http://schemas.microsoft.com/office/drawing/2014/main" id="{00000000-0008-0000-0000-0000C901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8" name="長方形 380">
            <a:extLst>
              <a:ext uri="{FF2B5EF4-FFF2-40B4-BE49-F238E27FC236}">
                <a16:creationId xmlns:a16="http://schemas.microsoft.com/office/drawing/2014/main" id="{00000000-0008-0000-0000-0000CA01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9" name="長方形 381">
            <a:extLst>
              <a:ext uri="{FF2B5EF4-FFF2-40B4-BE49-F238E27FC236}">
                <a16:creationId xmlns:a16="http://schemas.microsoft.com/office/drawing/2014/main" id="{00000000-0008-0000-0000-0000CB01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0" name="長方形 382">
            <a:extLst>
              <a:ext uri="{FF2B5EF4-FFF2-40B4-BE49-F238E27FC236}">
                <a16:creationId xmlns:a16="http://schemas.microsoft.com/office/drawing/2014/main" id="{00000000-0008-0000-0000-0000CC01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1" name="長方形 383">
            <a:extLst>
              <a:ext uri="{FF2B5EF4-FFF2-40B4-BE49-F238E27FC236}">
                <a16:creationId xmlns:a16="http://schemas.microsoft.com/office/drawing/2014/main" id="{00000000-0008-0000-0000-0000CD01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34</xdr:col>
      <xdr:colOff>0</xdr:colOff>
      <xdr:row>9</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50</xdr:col>
      <xdr:colOff>2466975</xdr:colOff>
      <xdr:row>16</xdr:row>
      <xdr:rowOff>66676</xdr:rowOff>
    </xdr:from>
    <xdr:to>
      <xdr:col>61</xdr:col>
      <xdr:colOff>164830</xdr:colOff>
      <xdr:row>33</xdr:row>
      <xdr:rowOff>35522</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816125" y="5048251"/>
          <a:ext cx="7022830" cy="4502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295275</xdr:colOff>
      <xdr:row>33</xdr:row>
      <xdr:rowOff>133350</xdr:rowOff>
    </xdr:from>
    <xdr:to>
      <xdr:col>60</xdr:col>
      <xdr:colOff>561975</xdr:colOff>
      <xdr:row>36</xdr:row>
      <xdr:rowOff>228600</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736" t="53441" r="33017" b="24373"/>
        <a:stretch/>
      </xdr:blipFill>
      <xdr:spPr bwMode="auto">
        <a:xfrm>
          <a:off x="56930925" y="9124950"/>
          <a:ext cx="438150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54</xdr:col>
      <xdr:colOff>552445</xdr:colOff>
      <xdr:row>1</xdr:row>
      <xdr:rowOff>231950</xdr:rowOff>
    </xdr:from>
    <xdr:ext cx="577695" cy="413924"/>
    <xdr:grpSp>
      <xdr:nvGrpSpPr>
        <xdr:cNvPr id="508" name="グループ 130">
          <a:extLst>
            <a:ext uri="{FF2B5EF4-FFF2-40B4-BE49-F238E27FC236}">
              <a16:creationId xmlns:a16="http://schemas.microsoft.com/office/drawing/2014/main" id="{00000000-0008-0000-0000-0000FC010000}"/>
            </a:ext>
          </a:extLst>
        </xdr:cNvPr>
        <xdr:cNvGrpSpPr/>
      </xdr:nvGrpSpPr>
      <xdr:grpSpPr>
        <a:xfrm rot="21076114">
          <a:off x="53873395" y="765350"/>
          <a:ext cx="577695" cy="413924"/>
          <a:chOff x="6813550" y="3471863"/>
          <a:chExt cx="461963" cy="296862"/>
        </a:xfrm>
      </xdr:grpSpPr>
      <xdr:sp macro="" textlink="">
        <xdr:nvSpPr>
          <xdr:cNvPr id="509" name="フリーフォーム 22">
            <a:extLst>
              <a:ext uri="{FF2B5EF4-FFF2-40B4-BE49-F238E27FC236}">
                <a16:creationId xmlns:a16="http://schemas.microsoft.com/office/drawing/2014/main" id="{00000000-0008-0000-0000-0000FD01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0" name="長方形 158">
            <a:extLst>
              <a:ext uri="{FF2B5EF4-FFF2-40B4-BE49-F238E27FC236}">
                <a16:creationId xmlns:a16="http://schemas.microsoft.com/office/drawing/2014/main" id="{00000000-0008-0000-0000-0000FE01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1" name="フリーフォーム 24">
            <a:extLst>
              <a:ext uri="{FF2B5EF4-FFF2-40B4-BE49-F238E27FC236}">
                <a16:creationId xmlns:a16="http://schemas.microsoft.com/office/drawing/2014/main" id="{00000000-0008-0000-0000-0000FF01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50</xdr:col>
      <xdr:colOff>0</xdr:colOff>
      <xdr:row>9</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62</xdr:col>
      <xdr:colOff>0</xdr:colOff>
      <xdr:row>6</xdr:row>
      <xdr:rowOff>0</xdr:rowOff>
    </xdr:from>
    <xdr:to>
      <xdr:col>69</xdr:col>
      <xdr:colOff>0</xdr:colOff>
      <xdr:row>27</xdr:row>
      <xdr:rowOff>255576</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5646300" y="2305050"/>
          <a:ext cx="4800600" cy="5865801"/>
        </a:xfrm>
        <a:prstGeom prst="rect">
          <a:avLst/>
        </a:prstGeom>
      </xdr:spPr>
    </xdr:pic>
    <xdr:clientData/>
  </xdr:twoCellAnchor>
  <xdr:oneCellAnchor>
    <xdr:from>
      <xdr:col>61</xdr:col>
      <xdr:colOff>0</xdr:colOff>
      <xdr:row>9</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69</xdr:col>
      <xdr:colOff>1752600</xdr:colOff>
      <xdr:row>2</xdr:row>
      <xdr:rowOff>47625</xdr:rowOff>
    </xdr:from>
    <xdr:to>
      <xdr:col>73</xdr:col>
      <xdr:colOff>390525</xdr:colOff>
      <xdr:row>23</xdr:row>
      <xdr:rowOff>104774</xdr:rowOff>
    </xdr:to>
    <xdr:graphicFrame macro="">
      <xdr:nvGraphicFramePr>
        <xdr:cNvPr id="523" name="図表 522">
          <a:extLst>
            <a:ext uri="{FF2B5EF4-FFF2-40B4-BE49-F238E27FC236}">
              <a16:creationId xmlns:a16="http://schemas.microsoft.com/office/drawing/2014/main" id="{00000000-0008-0000-0000-00000B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xdr:from>
      <xdr:col>10</xdr:col>
      <xdr:colOff>9525</xdr:colOff>
      <xdr:row>0</xdr:row>
      <xdr:rowOff>0</xdr:rowOff>
    </xdr:from>
    <xdr:to>
      <xdr:col>20</xdr:col>
      <xdr:colOff>666750</xdr:colOff>
      <xdr:row>2</xdr:row>
      <xdr:rowOff>466725</xdr:rowOff>
    </xdr:to>
    <xdr:grpSp>
      <xdr:nvGrpSpPr>
        <xdr:cNvPr id="632" name="グループ化 631">
          <a:extLst>
            <a:ext uri="{FF2B5EF4-FFF2-40B4-BE49-F238E27FC236}">
              <a16:creationId xmlns:a16="http://schemas.microsoft.com/office/drawing/2014/main" id="{00000000-0008-0000-0000-000078020000}"/>
            </a:ext>
          </a:extLst>
        </xdr:cNvPr>
        <xdr:cNvGrpSpPr/>
      </xdr:nvGrpSpPr>
      <xdr:grpSpPr>
        <a:xfrm>
          <a:off x="21364575" y="0"/>
          <a:ext cx="7515225" cy="1485900"/>
          <a:chOff x="10410825" y="1933575"/>
          <a:chExt cx="7524750" cy="2124076"/>
        </a:xfrm>
      </xdr:grpSpPr>
      <xdr:sp macro="" textlink="">
        <xdr:nvSpPr>
          <xdr:cNvPr id="635" name="四角形: 角を丸くする 634">
            <a:extLst>
              <a:ext uri="{FF2B5EF4-FFF2-40B4-BE49-F238E27FC236}">
                <a16:creationId xmlns:a16="http://schemas.microsoft.com/office/drawing/2014/main" id="{00000000-0008-0000-0000-00007B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8" name="テキスト ボックス 637">
            <a:extLst>
              <a:ext uri="{FF2B5EF4-FFF2-40B4-BE49-F238E27FC236}">
                <a16:creationId xmlns:a16="http://schemas.microsoft.com/office/drawing/2014/main" id="{00000000-0008-0000-0000-00007E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7</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22</xdr:col>
      <xdr:colOff>9525</xdr:colOff>
      <xdr:row>0</xdr:row>
      <xdr:rowOff>0</xdr:rowOff>
    </xdr:from>
    <xdr:to>
      <xdr:col>33</xdr:col>
      <xdr:colOff>695325</xdr:colOff>
      <xdr:row>2</xdr:row>
      <xdr:rowOff>466725</xdr:rowOff>
    </xdr:to>
    <xdr:grpSp>
      <xdr:nvGrpSpPr>
        <xdr:cNvPr id="641" name="グループ化 640">
          <a:extLst>
            <a:ext uri="{FF2B5EF4-FFF2-40B4-BE49-F238E27FC236}">
              <a16:creationId xmlns:a16="http://schemas.microsoft.com/office/drawing/2014/main" id="{00000000-0008-0000-0000-000081020000}"/>
            </a:ext>
          </a:extLst>
        </xdr:cNvPr>
        <xdr:cNvGrpSpPr/>
      </xdr:nvGrpSpPr>
      <xdr:grpSpPr>
        <a:xfrm>
          <a:off x="30327600" y="0"/>
          <a:ext cx="8753475" cy="1485900"/>
          <a:chOff x="10410825" y="1933575"/>
          <a:chExt cx="7524750" cy="2124076"/>
        </a:xfrm>
      </xdr:grpSpPr>
      <xdr:sp macro="" textlink="">
        <xdr:nvSpPr>
          <xdr:cNvPr id="642" name="四角形: 角を丸くする 641">
            <a:extLst>
              <a:ext uri="{FF2B5EF4-FFF2-40B4-BE49-F238E27FC236}">
                <a16:creationId xmlns:a16="http://schemas.microsoft.com/office/drawing/2014/main" id="{00000000-0008-0000-0000-000082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3" name="テキスト ボックス 642">
            <a:extLst>
              <a:ext uri="{FF2B5EF4-FFF2-40B4-BE49-F238E27FC236}">
                <a16:creationId xmlns:a16="http://schemas.microsoft.com/office/drawing/2014/main" id="{00000000-0008-0000-0000-000083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8</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35</xdr:col>
      <xdr:colOff>9525</xdr:colOff>
      <xdr:row>0</xdr:row>
      <xdr:rowOff>0</xdr:rowOff>
    </xdr:from>
    <xdr:to>
      <xdr:col>49</xdr:col>
      <xdr:colOff>666751</xdr:colOff>
      <xdr:row>2</xdr:row>
      <xdr:rowOff>466725</xdr:rowOff>
    </xdr:to>
    <xdr:grpSp>
      <xdr:nvGrpSpPr>
        <xdr:cNvPr id="654" name="グループ化 653">
          <a:extLst>
            <a:ext uri="{FF2B5EF4-FFF2-40B4-BE49-F238E27FC236}">
              <a16:creationId xmlns:a16="http://schemas.microsoft.com/office/drawing/2014/main" id="{00000000-0008-0000-0000-00008E020000}"/>
            </a:ext>
          </a:extLst>
        </xdr:cNvPr>
        <xdr:cNvGrpSpPr/>
      </xdr:nvGrpSpPr>
      <xdr:grpSpPr>
        <a:xfrm>
          <a:off x="40519350" y="0"/>
          <a:ext cx="9305926" cy="1485900"/>
          <a:chOff x="10410826" y="1933575"/>
          <a:chExt cx="7373803" cy="2124076"/>
        </a:xfrm>
      </xdr:grpSpPr>
      <xdr:sp macro="" textlink="">
        <xdr:nvSpPr>
          <xdr:cNvPr id="655" name="四角形: 角を丸くする 654">
            <a:extLst>
              <a:ext uri="{FF2B5EF4-FFF2-40B4-BE49-F238E27FC236}">
                <a16:creationId xmlns:a16="http://schemas.microsoft.com/office/drawing/2014/main" id="{00000000-0008-0000-0000-00008F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6" name="テキスト ボックス 655">
            <a:extLst>
              <a:ext uri="{FF2B5EF4-FFF2-40B4-BE49-F238E27FC236}">
                <a16:creationId xmlns:a16="http://schemas.microsoft.com/office/drawing/2014/main" id="{00000000-0008-0000-0000-000090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9</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8</xdr:col>
      <xdr:colOff>9524</xdr:colOff>
      <xdr:row>0</xdr:row>
      <xdr:rowOff>0</xdr:rowOff>
    </xdr:from>
    <xdr:to>
      <xdr:col>8</xdr:col>
      <xdr:colOff>5372099</xdr:colOff>
      <xdr:row>2</xdr:row>
      <xdr:rowOff>466725</xdr:rowOff>
    </xdr:to>
    <xdr:grpSp>
      <xdr:nvGrpSpPr>
        <xdr:cNvPr id="657" name="グループ化 656">
          <a:extLst>
            <a:ext uri="{FF2B5EF4-FFF2-40B4-BE49-F238E27FC236}">
              <a16:creationId xmlns:a16="http://schemas.microsoft.com/office/drawing/2014/main" id="{00000000-0008-0000-0000-000091020000}"/>
            </a:ext>
          </a:extLst>
        </xdr:cNvPr>
        <xdr:cNvGrpSpPr/>
      </xdr:nvGrpSpPr>
      <xdr:grpSpPr>
        <a:xfrm>
          <a:off x="14554199" y="0"/>
          <a:ext cx="5362575" cy="1485900"/>
          <a:chOff x="8703689" y="1933575"/>
          <a:chExt cx="5369372" cy="2124076"/>
        </a:xfrm>
      </xdr:grpSpPr>
      <xdr:sp macro="" textlink="">
        <xdr:nvSpPr>
          <xdr:cNvPr id="658" name="四角形: 角を丸くする 657">
            <a:extLst>
              <a:ext uri="{FF2B5EF4-FFF2-40B4-BE49-F238E27FC236}">
                <a16:creationId xmlns:a16="http://schemas.microsoft.com/office/drawing/2014/main" id="{00000000-0008-0000-0000-00009202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9" name="テキスト ボックス 658">
            <a:extLst>
              <a:ext uri="{FF2B5EF4-FFF2-40B4-BE49-F238E27FC236}">
                <a16:creationId xmlns:a16="http://schemas.microsoft.com/office/drawing/2014/main" id="{00000000-0008-0000-0000-00009302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6</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51</xdr:col>
      <xdr:colOff>9524</xdr:colOff>
      <xdr:row>0</xdr:row>
      <xdr:rowOff>0</xdr:rowOff>
    </xdr:from>
    <xdr:to>
      <xdr:col>60</xdr:col>
      <xdr:colOff>676275</xdr:colOff>
      <xdr:row>2</xdr:row>
      <xdr:rowOff>466725</xdr:rowOff>
    </xdr:to>
    <xdr:grpSp>
      <xdr:nvGrpSpPr>
        <xdr:cNvPr id="662" name="グループ化 661">
          <a:extLst>
            <a:ext uri="{FF2B5EF4-FFF2-40B4-BE49-F238E27FC236}">
              <a16:creationId xmlns:a16="http://schemas.microsoft.com/office/drawing/2014/main" id="{00000000-0008-0000-0000-000096020000}"/>
            </a:ext>
          </a:extLst>
        </xdr:cNvPr>
        <xdr:cNvGrpSpPr/>
      </xdr:nvGrpSpPr>
      <xdr:grpSpPr>
        <a:xfrm>
          <a:off x="51273074" y="0"/>
          <a:ext cx="6838951" cy="1485900"/>
          <a:chOff x="10410826" y="1933575"/>
          <a:chExt cx="7373803" cy="2124076"/>
        </a:xfrm>
      </xdr:grpSpPr>
      <xdr:sp macro="" textlink="">
        <xdr:nvSpPr>
          <xdr:cNvPr id="663" name="四角形: 角を丸くする 662">
            <a:extLst>
              <a:ext uri="{FF2B5EF4-FFF2-40B4-BE49-F238E27FC236}">
                <a16:creationId xmlns:a16="http://schemas.microsoft.com/office/drawing/2014/main" id="{00000000-0008-0000-0000-000097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4" name="テキスト ボックス 663">
            <a:extLst>
              <a:ext uri="{FF2B5EF4-FFF2-40B4-BE49-F238E27FC236}">
                <a16:creationId xmlns:a16="http://schemas.microsoft.com/office/drawing/2014/main" id="{00000000-0008-0000-0000-000098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10</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62</xdr:col>
      <xdr:colOff>9525</xdr:colOff>
      <xdr:row>0</xdr:row>
      <xdr:rowOff>0</xdr:rowOff>
    </xdr:from>
    <xdr:to>
      <xdr:col>68</xdr:col>
      <xdr:colOff>666751</xdr:colOff>
      <xdr:row>2</xdr:row>
      <xdr:rowOff>466725</xdr:rowOff>
    </xdr:to>
    <xdr:grpSp>
      <xdr:nvGrpSpPr>
        <xdr:cNvPr id="665" name="グループ化 664">
          <a:extLst>
            <a:ext uri="{FF2B5EF4-FFF2-40B4-BE49-F238E27FC236}">
              <a16:creationId xmlns:a16="http://schemas.microsoft.com/office/drawing/2014/main" id="{00000000-0008-0000-0000-000099020000}"/>
            </a:ext>
          </a:extLst>
        </xdr:cNvPr>
        <xdr:cNvGrpSpPr/>
      </xdr:nvGrpSpPr>
      <xdr:grpSpPr>
        <a:xfrm>
          <a:off x="59550300" y="0"/>
          <a:ext cx="4772026" cy="1485900"/>
          <a:chOff x="10410826" y="1933575"/>
          <a:chExt cx="7373803" cy="2124076"/>
        </a:xfrm>
      </xdr:grpSpPr>
      <xdr:sp macro="" textlink="">
        <xdr:nvSpPr>
          <xdr:cNvPr id="666" name="四角形: 角を丸くする 665">
            <a:extLst>
              <a:ext uri="{FF2B5EF4-FFF2-40B4-BE49-F238E27FC236}">
                <a16:creationId xmlns:a16="http://schemas.microsoft.com/office/drawing/2014/main" id="{00000000-0008-0000-0000-00009A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7" name="テキスト ボックス 666">
            <a:extLst>
              <a:ext uri="{FF2B5EF4-FFF2-40B4-BE49-F238E27FC236}">
                <a16:creationId xmlns:a16="http://schemas.microsoft.com/office/drawing/2014/main" id="{00000000-0008-0000-0000-00009B020000}"/>
              </a:ext>
            </a:extLst>
          </xdr:cNvPr>
          <xdr:cNvSpPr txBox="1"/>
        </xdr:nvSpPr>
        <xdr:spPr>
          <a:xfrm>
            <a:off x="10515599"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11</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70</xdr:col>
      <xdr:colOff>9524</xdr:colOff>
      <xdr:row>0</xdr:row>
      <xdr:rowOff>0</xdr:rowOff>
    </xdr:from>
    <xdr:to>
      <xdr:col>83</xdr:col>
      <xdr:colOff>666750</xdr:colOff>
      <xdr:row>2</xdr:row>
      <xdr:rowOff>466725</xdr:rowOff>
    </xdr:to>
    <xdr:grpSp>
      <xdr:nvGrpSpPr>
        <xdr:cNvPr id="668" name="グループ化 667">
          <a:extLst>
            <a:ext uri="{FF2B5EF4-FFF2-40B4-BE49-F238E27FC236}">
              <a16:creationId xmlns:a16="http://schemas.microsoft.com/office/drawing/2014/main" id="{00000000-0008-0000-0000-00009C020000}"/>
            </a:ext>
          </a:extLst>
        </xdr:cNvPr>
        <xdr:cNvGrpSpPr/>
      </xdr:nvGrpSpPr>
      <xdr:grpSpPr>
        <a:xfrm>
          <a:off x="65770124" y="0"/>
          <a:ext cx="9572626" cy="1485900"/>
          <a:chOff x="11441098" y="1933575"/>
          <a:chExt cx="7373803" cy="2124076"/>
        </a:xfrm>
      </xdr:grpSpPr>
      <xdr:sp macro="" textlink="">
        <xdr:nvSpPr>
          <xdr:cNvPr id="669" name="四角形: 角を丸くする 668">
            <a:extLst>
              <a:ext uri="{FF2B5EF4-FFF2-40B4-BE49-F238E27FC236}">
                <a16:creationId xmlns:a16="http://schemas.microsoft.com/office/drawing/2014/main" id="{00000000-0008-0000-0000-00009D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0" name="テキスト ボックス 669">
            <a:extLst>
              <a:ext uri="{FF2B5EF4-FFF2-40B4-BE49-F238E27FC236}">
                <a16:creationId xmlns:a16="http://schemas.microsoft.com/office/drawing/2014/main" id="{00000000-0008-0000-0000-00009E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12</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oneCellAnchor>
    <xdr:from>
      <xdr:col>21</xdr:col>
      <xdr:colOff>0</xdr:colOff>
      <xdr:row>9</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9</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0</xdr:colOff>
      <xdr:row>9</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50</xdr:col>
      <xdr:colOff>0</xdr:colOff>
      <xdr:row>9</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9</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xdr:col>
      <xdr:colOff>9525</xdr:colOff>
      <xdr:row>0</xdr:row>
      <xdr:rowOff>0</xdr:rowOff>
    </xdr:from>
    <xdr:to>
      <xdr:col>6</xdr:col>
      <xdr:colOff>6657975</xdr:colOff>
      <xdr:row>2</xdr:row>
      <xdr:rowOff>466725</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6457950" y="0"/>
          <a:ext cx="6648450" cy="1485900"/>
          <a:chOff x="8703689" y="1933575"/>
          <a:chExt cx="5369372" cy="2124076"/>
        </a:xfrm>
      </xdr:grpSpPr>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5</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5124450</xdr:colOff>
      <xdr:row>26</xdr:row>
      <xdr:rowOff>127000</xdr:rowOff>
    </xdr:from>
    <xdr:to>
      <xdr:col>7</xdr:col>
      <xdr:colOff>962024</xdr:colOff>
      <xdr:row>28</xdr:row>
      <xdr:rowOff>142875</xdr:rowOff>
    </xdr:to>
    <xdr:sp macro="" textlink="">
      <xdr:nvSpPr>
        <xdr:cNvPr id="489" name="テキスト ボックス 488">
          <a:extLst>
            <a:ext uri="{FF2B5EF4-FFF2-40B4-BE49-F238E27FC236}">
              <a16:creationId xmlns:a16="http://schemas.microsoft.com/office/drawing/2014/main" id="{00000000-0008-0000-0000-0000E9010000}"/>
            </a:ext>
          </a:extLst>
        </xdr:cNvPr>
        <xdr:cNvSpPr txBox="1"/>
      </xdr:nvSpPr>
      <xdr:spPr>
        <a:xfrm>
          <a:off x="11572875" y="7775575"/>
          <a:ext cx="1790699" cy="549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シェアフラワー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8,800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5105400</xdr:colOff>
      <xdr:row>19</xdr:row>
      <xdr:rowOff>69850</xdr:rowOff>
    </xdr:from>
    <xdr:to>
      <xdr:col>7</xdr:col>
      <xdr:colOff>866775</xdr:colOff>
      <xdr:row>21</xdr:row>
      <xdr:rowOff>57150</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11553825" y="5851525"/>
          <a:ext cx="1714500"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フラワー＆グリーン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0</xdr:colOff>
      <xdr:row>1</xdr:row>
      <xdr:rowOff>461032</xdr:rowOff>
    </xdr:from>
    <xdr:to>
      <xdr:col>7</xdr:col>
      <xdr:colOff>0</xdr:colOff>
      <xdr:row>2</xdr:row>
      <xdr:rowOff>271620</xdr:rowOff>
    </xdr:to>
    <xdr:sp macro="" textlink="">
      <xdr:nvSpPr>
        <xdr:cNvPr id="534" name="テキスト ボックス 533">
          <a:extLst>
            <a:ext uri="{FF2B5EF4-FFF2-40B4-BE49-F238E27FC236}">
              <a16:creationId xmlns:a16="http://schemas.microsoft.com/office/drawing/2014/main" id="{00000000-0008-0000-0000-000016020000}"/>
            </a:ext>
          </a:extLst>
        </xdr:cNvPr>
        <xdr:cNvSpPr txBox="1"/>
      </xdr:nvSpPr>
      <xdr:spPr>
        <a:xfrm>
          <a:off x="18279935" y="994432"/>
          <a:ext cx="4371013" cy="29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一部を除き、価格はご希望に応じてお作りいたします</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84</xdr:col>
      <xdr:colOff>0</xdr:colOff>
      <xdr:row>9</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84</xdr:col>
      <xdr:colOff>0</xdr:colOff>
      <xdr:row>9</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85</xdr:col>
      <xdr:colOff>9524</xdr:colOff>
      <xdr:row>0</xdr:row>
      <xdr:rowOff>0</xdr:rowOff>
    </xdr:from>
    <xdr:to>
      <xdr:col>98</xdr:col>
      <xdr:colOff>666750</xdr:colOff>
      <xdr:row>2</xdr:row>
      <xdr:rowOff>466725</xdr:rowOff>
    </xdr:to>
    <xdr:grpSp>
      <xdr:nvGrpSpPr>
        <xdr:cNvPr id="539" name="グループ化 538">
          <a:extLst>
            <a:ext uri="{FF2B5EF4-FFF2-40B4-BE49-F238E27FC236}">
              <a16:creationId xmlns:a16="http://schemas.microsoft.com/office/drawing/2014/main" id="{00000000-0008-0000-0000-00001B020000}"/>
            </a:ext>
          </a:extLst>
        </xdr:cNvPr>
        <xdr:cNvGrpSpPr/>
      </xdr:nvGrpSpPr>
      <xdr:grpSpPr>
        <a:xfrm>
          <a:off x="76790549" y="0"/>
          <a:ext cx="9572626" cy="1485900"/>
          <a:chOff x="11441098" y="1933575"/>
          <a:chExt cx="7373803" cy="2124076"/>
        </a:xfrm>
      </xdr:grpSpPr>
      <xdr:sp macro="" textlink="">
        <xdr:nvSpPr>
          <xdr:cNvPr id="540" name="四角形: 角を丸くする 539">
            <a:extLst>
              <a:ext uri="{FF2B5EF4-FFF2-40B4-BE49-F238E27FC236}">
                <a16:creationId xmlns:a16="http://schemas.microsoft.com/office/drawing/2014/main" id="{00000000-0008-0000-0000-00001C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1" name="テキスト ボックス 540">
            <a:extLst>
              <a:ext uri="{FF2B5EF4-FFF2-40B4-BE49-F238E27FC236}">
                <a16:creationId xmlns:a16="http://schemas.microsoft.com/office/drawing/2014/main" id="{00000000-0008-0000-0000-00001D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13</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editAs="oneCell">
    <xdr:from>
      <xdr:col>90</xdr:col>
      <xdr:colOff>333375</xdr:colOff>
      <xdr:row>13</xdr:row>
      <xdr:rowOff>228600</xdr:rowOff>
    </xdr:from>
    <xdr:to>
      <xdr:col>93</xdr:col>
      <xdr:colOff>333375</xdr:colOff>
      <xdr:row>19</xdr:row>
      <xdr:rowOff>171450</xdr:rowOff>
    </xdr:to>
    <xdr:pic>
      <xdr:nvPicPr>
        <xdr:cNvPr id="545" name="図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9" cstate="print"/>
        <a:stretch>
          <a:fillRect/>
        </a:stretch>
      </xdr:blipFill>
      <xdr:spPr>
        <a:xfrm>
          <a:off x="108013500" y="4410075"/>
          <a:ext cx="2057400" cy="1543050"/>
        </a:xfrm>
        <a:prstGeom prst="rect">
          <a:avLst/>
        </a:prstGeom>
      </xdr:spPr>
    </xdr:pic>
    <xdr:clientData/>
  </xdr:twoCellAnchor>
  <xdr:twoCellAnchor>
    <xdr:from>
      <xdr:col>85</xdr:col>
      <xdr:colOff>0</xdr:colOff>
      <xdr:row>24</xdr:row>
      <xdr:rowOff>133350</xdr:rowOff>
    </xdr:from>
    <xdr:to>
      <xdr:col>91</xdr:col>
      <xdr:colOff>495301</xdr:colOff>
      <xdr:row>34</xdr:row>
      <xdr:rowOff>219075</xdr:rowOff>
    </xdr:to>
    <xdr:graphicFrame macro="">
      <xdr:nvGraphicFramePr>
        <xdr:cNvPr id="547" name="図表 546">
          <a:extLst>
            <a:ext uri="{FF2B5EF4-FFF2-40B4-BE49-F238E27FC236}">
              <a16:creationId xmlns:a16="http://schemas.microsoft.com/office/drawing/2014/main" id="{00000000-0008-0000-0000-000023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88</xdr:col>
      <xdr:colOff>428626</xdr:colOff>
      <xdr:row>34</xdr:row>
      <xdr:rowOff>174774</xdr:rowOff>
    </xdr:from>
    <xdr:to>
      <xdr:col>91</xdr:col>
      <xdr:colOff>559153</xdr:colOff>
      <xdr:row>35</xdr:row>
      <xdr:rowOff>168082</xdr:rowOff>
    </xdr:to>
    <xdr:sp macro="" textlink="">
      <xdr:nvSpPr>
        <xdr:cNvPr id="549" name="テキスト ボックス 18">
          <a:extLst>
            <a:ext uri="{FF2B5EF4-FFF2-40B4-BE49-F238E27FC236}">
              <a16:creationId xmlns:a16="http://schemas.microsoft.com/office/drawing/2014/main" id="{00000000-0008-0000-0000-000025020000}"/>
            </a:ext>
          </a:extLst>
        </xdr:cNvPr>
        <xdr:cNvSpPr txBox="1"/>
      </xdr:nvSpPr>
      <xdr:spPr>
        <a:xfrm>
          <a:off x="106051351" y="9956949"/>
          <a:ext cx="2187927" cy="260008"/>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r"/>
          <a:r>
            <a:rPr kumimoji="1" lang="en-US" altLang="ja-JP"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ブルーの場合に限ります</a:t>
          </a:r>
        </a:p>
      </xdr:txBody>
    </xdr:sp>
    <xdr:clientData/>
  </xdr:twoCellAnchor>
  <xdr:twoCellAnchor>
    <xdr:from>
      <xdr:col>92</xdr:col>
      <xdr:colOff>152400</xdr:colOff>
      <xdr:row>25</xdr:row>
      <xdr:rowOff>9524</xdr:rowOff>
    </xdr:from>
    <xdr:to>
      <xdr:col>98</xdr:col>
      <xdr:colOff>647699</xdr:colOff>
      <xdr:row>30</xdr:row>
      <xdr:rowOff>133349</xdr:rowOff>
    </xdr:to>
    <xdr:sp macro="" textlink="">
      <xdr:nvSpPr>
        <xdr:cNvPr id="550" name="テキスト ボックス 6">
          <a:extLst>
            <a:ext uri="{FF2B5EF4-FFF2-40B4-BE49-F238E27FC236}">
              <a16:creationId xmlns:a16="http://schemas.microsoft.com/office/drawing/2014/main" id="{00000000-0008-0000-0000-000026020000}"/>
            </a:ext>
          </a:extLst>
        </xdr:cNvPr>
        <xdr:cNvSpPr txBox="1"/>
      </xdr:nvSpPr>
      <xdr:spPr>
        <a:xfrm>
          <a:off x="108518325" y="7391399"/>
          <a:ext cx="4610099" cy="1457325"/>
        </a:xfrm>
        <a:prstGeom prst="rect">
          <a:avLst/>
        </a:prstGeom>
        <a:solidFill>
          <a:schemeClr val="bg2"/>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お野菜と同じように、お花にも旬があり、旬のお花は質が良く綺麗です。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ただし、生き物ですので、旬のものであっても常に必ず同じ品質が保たれている訳ではありません。</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その日入荷したお花の中から、質・状態の良いものを選択し、お届けさせていただくというのが</a:t>
          </a:r>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一番良いものをご提供できる方法かと思います。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xdr:txBody>
    </xdr:sp>
    <xdr:clientData/>
  </xdr:twoCellAnchor>
  <xdr:oneCellAnchor>
    <xdr:from>
      <xdr:col>86</xdr:col>
      <xdr:colOff>0</xdr:colOff>
      <xdr:row>12</xdr:row>
      <xdr:rowOff>247651</xdr:rowOff>
    </xdr:from>
    <xdr:ext cx="1428750" cy="2019300"/>
    <xdr:pic>
      <xdr:nvPicPr>
        <xdr:cNvPr id="553" name="図 552">
          <a:extLst>
            <a:ext uri="{FF2B5EF4-FFF2-40B4-BE49-F238E27FC236}">
              <a16:creationId xmlns:a16="http://schemas.microsoft.com/office/drawing/2014/main" id="{00000000-0008-0000-0000-00002902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16967"/>
        <a:stretch/>
      </xdr:blipFill>
      <xdr:spPr>
        <a:xfrm>
          <a:off x="111109125" y="4152901"/>
          <a:ext cx="1428750" cy="2019300"/>
        </a:xfrm>
        <a:prstGeom prst="rect">
          <a:avLst/>
        </a:prstGeom>
      </xdr:spPr>
    </xdr:pic>
    <xdr:clientData/>
  </xdr:oneCellAnchor>
  <xdr:oneCellAnchor>
    <xdr:from>
      <xdr:col>95</xdr:col>
      <xdr:colOff>552449</xdr:colOff>
      <xdr:row>13</xdr:row>
      <xdr:rowOff>71966</xdr:rowOff>
    </xdr:from>
    <xdr:ext cx="1685937" cy="1998147"/>
    <xdr:pic>
      <xdr:nvPicPr>
        <xdr:cNvPr id="554" name="図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26" cstate="print"/>
        <a:srcRect t="11214"/>
        <a:stretch>
          <a:fillRect/>
        </a:stretch>
      </xdr:blipFill>
      <xdr:spPr>
        <a:xfrm>
          <a:off x="114404774" y="4253441"/>
          <a:ext cx="1685937" cy="1998147"/>
        </a:xfrm>
        <a:prstGeom prst="rect">
          <a:avLst/>
        </a:prstGeom>
      </xdr:spPr>
    </xdr:pic>
    <xdr:clientData/>
  </xdr:oneCellAnchor>
  <xdr:twoCellAnchor editAs="oneCell">
    <xdr:from>
      <xdr:col>90</xdr:col>
      <xdr:colOff>642945</xdr:colOff>
      <xdr:row>39</xdr:row>
      <xdr:rowOff>252433</xdr:rowOff>
    </xdr:from>
    <xdr:to>
      <xdr:col>93</xdr:col>
      <xdr:colOff>60330</xdr:colOff>
      <xdr:row>44</xdr:row>
      <xdr:rowOff>147921</xdr:rowOff>
    </xdr:to>
    <xdr:pic>
      <xdr:nvPicPr>
        <xdr:cNvPr id="555" name="図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27" cstate="print"/>
        <a:stretch>
          <a:fillRect/>
        </a:stretch>
      </xdr:blipFill>
      <xdr:spPr>
        <a:xfrm>
          <a:off x="107637270" y="11368108"/>
          <a:ext cx="1474785" cy="1228988"/>
        </a:xfrm>
        <a:prstGeom prst="rect">
          <a:avLst/>
        </a:prstGeom>
      </xdr:spPr>
    </xdr:pic>
    <xdr:clientData/>
  </xdr:twoCellAnchor>
  <xdr:twoCellAnchor editAs="oneCell">
    <xdr:from>
      <xdr:col>87</xdr:col>
      <xdr:colOff>14290</xdr:colOff>
      <xdr:row>39</xdr:row>
      <xdr:rowOff>238129</xdr:rowOff>
    </xdr:from>
    <xdr:to>
      <xdr:col>89</xdr:col>
      <xdr:colOff>9525</xdr:colOff>
      <xdr:row>45</xdr:row>
      <xdr:rowOff>4764</xdr:rowOff>
    </xdr:to>
    <xdr:pic>
      <xdr:nvPicPr>
        <xdr:cNvPr id="556" name="図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28" cstate="print"/>
        <a:stretch>
          <a:fillRect/>
        </a:stretch>
      </xdr:blipFill>
      <xdr:spPr>
        <a:xfrm>
          <a:off x="104951215" y="11353804"/>
          <a:ext cx="1366835" cy="1366835"/>
        </a:xfrm>
        <a:prstGeom prst="rect">
          <a:avLst/>
        </a:prstGeom>
      </xdr:spPr>
    </xdr:pic>
    <xdr:clientData/>
  </xdr:twoCellAnchor>
  <xdr:twoCellAnchor editAs="oneCell">
    <xdr:from>
      <xdr:col>89</xdr:col>
      <xdr:colOff>466728</xdr:colOff>
      <xdr:row>39</xdr:row>
      <xdr:rowOff>247670</xdr:rowOff>
    </xdr:from>
    <xdr:to>
      <xdr:col>90</xdr:col>
      <xdr:colOff>346704</xdr:colOff>
      <xdr:row>44</xdr:row>
      <xdr:rowOff>171450</xdr:rowOff>
    </xdr:to>
    <xdr:pic>
      <xdr:nvPicPr>
        <xdr:cNvPr id="557" name="図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9" cstate="print"/>
        <a:srcRect l="30000" r="25000"/>
        <a:stretch>
          <a:fillRect/>
        </a:stretch>
      </xdr:blipFill>
      <xdr:spPr>
        <a:xfrm>
          <a:off x="106775253" y="11363345"/>
          <a:ext cx="565776" cy="1257280"/>
        </a:xfrm>
        <a:prstGeom prst="rect">
          <a:avLst/>
        </a:prstGeom>
      </xdr:spPr>
    </xdr:pic>
    <xdr:clientData/>
  </xdr:twoCellAnchor>
  <xdr:twoCellAnchor editAs="oneCell">
    <xdr:from>
      <xdr:col>85</xdr:col>
      <xdr:colOff>0</xdr:colOff>
      <xdr:row>39</xdr:row>
      <xdr:rowOff>228600</xdr:rowOff>
    </xdr:from>
    <xdr:to>
      <xdr:col>86</xdr:col>
      <xdr:colOff>671522</xdr:colOff>
      <xdr:row>44</xdr:row>
      <xdr:rowOff>252422</xdr:rowOff>
    </xdr:to>
    <xdr:pic>
      <xdr:nvPicPr>
        <xdr:cNvPr id="558" name="図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30" cstate="print"/>
        <a:stretch>
          <a:fillRect/>
        </a:stretch>
      </xdr:blipFill>
      <xdr:spPr>
        <a:xfrm>
          <a:off x="103565325" y="11344275"/>
          <a:ext cx="1357322" cy="1357322"/>
        </a:xfrm>
        <a:prstGeom prst="rect">
          <a:avLst/>
        </a:prstGeom>
      </xdr:spPr>
    </xdr:pic>
    <xdr:clientData/>
  </xdr:twoCellAnchor>
  <xdr:oneCellAnchor>
    <xdr:from>
      <xdr:col>99</xdr:col>
      <xdr:colOff>0</xdr:colOff>
      <xdr:row>9</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99</xdr:col>
      <xdr:colOff>0</xdr:colOff>
      <xdr:row>9</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100</xdr:col>
      <xdr:colOff>9524</xdr:colOff>
      <xdr:row>0</xdr:row>
      <xdr:rowOff>0</xdr:rowOff>
    </xdr:from>
    <xdr:to>
      <xdr:col>108</xdr:col>
      <xdr:colOff>666750</xdr:colOff>
      <xdr:row>2</xdr:row>
      <xdr:rowOff>466725</xdr:rowOff>
    </xdr:to>
    <xdr:grpSp>
      <xdr:nvGrpSpPr>
        <xdr:cNvPr id="476" name="グループ化 475">
          <a:extLst>
            <a:ext uri="{FF2B5EF4-FFF2-40B4-BE49-F238E27FC236}">
              <a16:creationId xmlns:a16="http://schemas.microsoft.com/office/drawing/2014/main" id="{00000000-0008-0000-0000-0000DC010000}"/>
            </a:ext>
          </a:extLst>
        </xdr:cNvPr>
        <xdr:cNvGrpSpPr/>
      </xdr:nvGrpSpPr>
      <xdr:grpSpPr>
        <a:xfrm>
          <a:off x="87810974" y="0"/>
          <a:ext cx="6600826" cy="1485900"/>
          <a:chOff x="11441098" y="1933575"/>
          <a:chExt cx="7373803" cy="2124076"/>
        </a:xfrm>
      </xdr:grpSpPr>
      <xdr:sp macro="" textlink="">
        <xdr:nvSpPr>
          <xdr:cNvPr id="526" name="四角形: 角を丸くする 525">
            <a:extLst>
              <a:ext uri="{FF2B5EF4-FFF2-40B4-BE49-F238E27FC236}">
                <a16:creationId xmlns:a16="http://schemas.microsoft.com/office/drawing/2014/main" id="{00000000-0008-0000-0000-00000E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8" name="テキスト ボックス 527">
            <a:extLst>
              <a:ext uri="{FF2B5EF4-FFF2-40B4-BE49-F238E27FC236}">
                <a16:creationId xmlns:a16="http://schemas.microsoft.com/office/drawing/2014/main" id="{00000000-0008-0000-0000-000010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14</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1</xdr:col>
      <xdr:colOff>6719</xdr:colOff>
      <xdr:row>3</xdr:row>
      <xdr:rowOff>152440</xdr:rowOff>
    </xdr:from>
    <xdr:to>
      <xdr:col>3</xdr:col>
      <xdr:colOff>1062815</xdr:colOff>
      <xdr:row>10</xdr:row>
      <xdr:rowOff>219075</xdr:rowOff>
    </xdr:to>
    <xdr:grpSp>
      <xdr:nvGrpSpPr>
        <xdr:cNvPr id="200" name="グループ化 199">
          <a:hlinkClick xmlns:r="http://schemas.openxmlformats.org/officeDocument/2006/relationships" r:id="rId31"/>
          <a:extLst>
            <a:ext uri="{FF2B5EF4-FFF2-40B4-BE49-F238E27FC236}">
              <a16:creationId xmlns:a16="http://schemas.microsoft.com/office/drawing/2014/main" id="{00000000-0008-0000-0000-0000C8000000}"/>
            </a:ext>
          </a:extLst>
        </xdr:cNvPr>
        <xdr:cNvGrpSpPr/>
      </xdr:nvGrpSpPr>
      <xdr:grpSpPr>
        <a:xfrm>
          <a:off x="292469" y="1657390"/>
          <a:ext cx="2037171" cy="1933535"/>
          <a:chOff x="238125" y="1762836"/>
          <a:chExt cx="2085976" cy="2132890"/>
        </a:xfrm>
      </xdr:grpSpPr>
      <xdr:sp macro="" textlink="">
        <xdr:nvSpPr>
          <xdr:cNvPr id="201" name="四角形: 角を丸くする 200">
            <a:extLst>
              <a:ext uri="{FF2B5EF4-FFF2-40B4-BE49-F238E27FC236}">
                <a16:creationId xmlns:a16="http://schemas.microsoft.com/office/drawing/2014/main" id="{00000000-0008-0000-0000-0000C9000000}"/>
              </a:ext>
            </a:extLst>
          </xdr:cNvPr>
          <xdr:cNvSpPr/>
        </xdr:nvSpPr>
        <xdr:spPr>
          <a:xfrm>
            <a:off x="238125" y="1801095"/>
            <a:ext cx="2085976" cy="2094631"/>
          </a:xfrm>
          <a:prstGeom prst="roundRect">
            <a:avLst/>
          </a:prstGeom>
          <a:solidFill>
            <a:schemeClr val="bg1"/>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2" name="正方形/長方形 201">
            <a:hlinkClick xmlns:r="http://schemas.openxmlformats.org/officeDocument/2006/relationships" r:id="rId31"/>
            <a:extLst>
              <a:ext uri="{FF2B5EF4-FFF2-40B4-BE49-F238E27FC236}">
                <a16:creationId xmlns:a16="http://schemas.microsoft.com/office/drawing/2014/main" id="{00000000-0008-0000-0000-0000CA000000}"/>
              </a:ext>
            </a:extLst>
          </xdr:cNvPr>
          <xdr:cNvSpPr/>
        </xdr:nvSpPr>
        <xdr:spPr>
          <a:xfrm>
            <a:off x="238125" y="3073176"/>
            <a:ext cx="2085975" cy="822549"/>
          </a:xfrm>
          <a:prstGeom prst="rect">
            <a:avLst/>
          </a:prstGeom>
          <a:solidFill>
            <a:srgbClr val="5888A6"/>
          </a:solidFill>
          <a:ln>
            <a:solidFill>
              <a:srgbClr val="5888A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03" name="テキスト ボックス 202">
            <a:extLst>
              <a:ext uri="{FF2B5EF4-FFF2-40B4-BE49-F238E27FC236}">
                <a16:creationId xmlns:a16="http://schemas.microsoft.com/office/drawing/2014/main" id="{00000000-0008-0000-0000-0000CB000000}"/>
              </a:ext>
            </a:extLst>
          </xdr:cNvPr>
          <xdr:cNvSpPr txBox="1"/>
        </xdr:nvSpPr>
        <xdr:spPr>
          <a:xfrm>
            <a:off x="361950" y="1762836"/>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1</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04" name="正方形/長方形 203">
            <a:extLst>
              <a:ext uri="{FF2B5EF4-FFF2-40B4-BE49-F238E27FC236}">
                <a16:creationId xmlns:a16="http://schemas.microsoft.com/office/drawing/2014/main" id="{00000000-0008-0000-0000-0000CC000000}"/>
              </a:ext>
            </a:extLst>
          </xdr:cNvPr>
          <xdr:cNvSpPr/>
        </xdr:nvSpPr>
        <xdr:spPr>
          <a:xfrm>
            <a:off x="1695449" y="1800224"/>
            <a:ext cx="628651" cy="428625"/>
          </a:xfrm>
          <a:prstGeom prst="rect">
            <a:avLst/>
          </a:prstGeom>
          <a:solidFill>
            <a:sysClr val="window" lastClr="FFFFFF"/>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000-0000CD000000}"/>
              </a:ext>
            </a:extLst>
          </xdr:cNvPr>
          <xdr:cNvSpPr txBox="1"/>
        </xdr:nvSpPr>
        <xdr:spPr>
          <a:xfrm>
            <a:off x="1733177"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3</xdr:col>
      <xdr:colOff>1475896</xdr:colOff>
      <xdr:row>3</xdr:row>
      <xdr:rowOff>152439</xdr:rowOff>
    </xdr:from>
    <xdr:to>
      <xdr:col>4</xdr:col>
      <xdr:colOff>1455667</xdr:colOff>
      <xdr:row>10</xdr:row>
      <xdr:rowOff>219075</xdr:rowOff>
    </xdr:to>
    <xdr:grpSp>
      <xdr:nvGrpSpPr>
        <xdr:cNvPr id="207" name="グループ化 206">
          <a:hlinkClick xmlns:r="http://schemas.openxmlformats.org/officeDocument/2006/relationships" r:id="rId32"/>
          <a:extLst>
            <a:ext uri="{FF2B5EF4-FFF2-40B4-BE49-F238E27FC236}">
              <a16:creationId xmlns:a16="http://schemas.microsoft.com/office/drawing/2014/main" id="{00000000-0008-0000-0000-0000CF000000}"/>
            </a:ext>
          </a:extLst>
        </xdr:cNvPr>
        <xdr:cNvGrpSpPr/>
      </xdr:nvGrpSpPr>
      <xdr:grpSpPr>
        <a:xfrm>
          <a:off x="2742721" y="1657389"/>
          <a:ext cx="2037171" cy="1933536"/>
          <a:chOff x="2581275" y="1762835"/>
          <a:chExt cx="2085976" cy="2132891"/>
        </a:xfrm>
      </xdr:grpSpPr>
      <xdr:pic>
        <xdr:nvPicPr>
          <xdr:cNvPr id="208" name="図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49669"/>
          <a:stretch/>
        </xdr:blipFill>
        <xdr:spPr>
          <a:xfrm>
            <a:off x="3238500" y="1805841"/>
            <a:ext cx="857250" cy="1278355"/>
          </a:xfrm>
          <a:prstGeom prst="rect">
            <a:avLst/>
          </a:prstGeom>
        </xdr:spPr>
      </xdr:pic>
      <xdr:sp macro="" textlink="">
        <xdr:nvSpPr>
          <xdr:cNvPr id="209" name="四角形: 角を丸くする 208">
            <a:extLst>
              <a:ext uri="{FF2B5EF4-FFF2-40B4-BE49-F238E27FC236}">
                <a16:creationId xmlns:a16="http://schemas.microsoft.com/office/drawing/2014/main" id="{00000000-0008-0000-0000-0000D1000000}"/>
              </a:ext>
            </a:extLst>
          </xdr:cNvPr>
          <xdr:cNvSpPr/>
        </xdr:nvSpPr>
        <xdr:spPr>
          <a:xfrm>
            <a:off x="2581275" y="1801095"/>
            <a:ext cx="2085976" cy="2094631"/>
          </a:xfrm>
          <a:prstGeom prst="roundRect">
            <a:avLst/>
          </a:prstGeom>
          <a:no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1" name="正方形/長方形 210">
            <a:extLst>
              <a:ext uri="{FF2B5EF4-FFF2-40B4-BE49-F238E27FC236}">
                <a16:creationId xmlns:a16="http://schemas.microsoft.com/office/drawing/2014/main" id="{00000000-0008-0000-0000-0000D3000000}"/>
              </a:ext>
            </a:extLst>
          </xdr:cNvPr>
          <xdr:cNvSpPr/>
        </xdr:nvSpPr>
        <xdr:spPr>
          <a:xfrm>
            <a:off x="2581275" y="3073176"/>
            <a:ext cx="2085975" cy="822549"/>
          </a:xfrm>
          <a:prstGeom prst="rect">
            <a:avLst/>
          </a:prstGeom>
          <a:solidFill>
            <a:schemeClr val="accent2">
              <a:lumMod val="75000"/>
            </a:schemeClr>
          </a:solidFill>
          <a:ln>
            <a:solidFill>
              <a:schemeClr val="accent2">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胡蝶蘭オーダーシート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13" name="テキスト ボックス 212">
            <a:extLst>
              <a:ext uri="{FF2B5EF4-FFF2-40B4-BE49-F238E27FC236}">
                <a16:creationId xmlns:a16="http://schemas.microsoft.com/office/drawing/2014/main" id="{00000000-0008-0000-0000-0000D5000000}"/>
              </a:ext>
            </a:extLst>
          </xdr:cNvPr>
          <xdr:cNvSpPr txBox="1"/>
        </xdr:nvSpPr>
        <xdr:spPr>
          <a:xfrm>
            <a:off x="2705100" y="1762835"/>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2</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15" name="正方形/長方形 214">
            <a:extLst>
              <a:ext uri="{FF2B5EF4-FFF2-40B4-BE49-F238E27FC236}">
                <a16:creationId xmlns:a16="http://schemas.microsoft.com/office/drawing/2014/main" id="{00000000-0008-0000-0000-0000D7000000}"/>
              </a:ext>
            </a:extLst>
          </xdr:cNvPr>
          <xdr:cNvSpPr/>
        </xdr:nvSpPr>
        <xdr:spPr>
          <a:xfrm>
            <a:off x="4038600" y="1800221"/>
            <a:ext cx="628651" cy="428625"/>
          </a:xfrm>
          <a:prstGeom prst="rect">
            <a:avLst/>
          </a:prstGeom>
          <a:solidFill>
            <a:sysClr val="window" lastClr="FFFFFF"/>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000-0000D8000000}"/>
              </a:ext>
            </a:extLst>
          </xdr:cNvPr>
          <xdr:cNvSpPr txBox="1"/>
        </xdr:nvSpPr>
        <xdr:spPr>
          <a:xfrm>
            <a:off x="4076328"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5095875</xdr:colOff>
      <xdr:row>11</xdr:row>
      <xdr:rowOff>208491</xdr:rowOff>
    </xdr:from>
    <xdr:to>
      <xdr:col>7</xdr:col>
      <xdr:colOff>828675</xdr:colOff>
      <xdr:row>13</xdr:row>
      <xdr:rowOff>190499</xdr:rowOff>
    </xdr:to>
    <xdr:sp macro="" textlink="">
      <xdr:nvSpPr>
        <xdr:cNvPr id="566" name="テキスト ボックス 565">
          <a:extLst>
            <a:ext uri="{FF2B5EF4-FFF2-40B4-BE49-F238E27FC236}">
              <a16:creationId xmlns:a16="http://schemas.microsoft.com/office/drawing/2014/main" id="{00000000-0008-0000-0000-000036020000}"/>
            </a:ext>
          </a:extLst>
        </xdr:cNvPr>
        <xdr:cNvSpPr txBox="1"/>
      </xdr:nvSpPr>
      <xdr:spPr>
        <a:xfrm>
          <a:off x="11544300"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高砂（壇上装花）・</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テーブルアレンジ</a:t>
          </a: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5</xdr:col>
      <xdr:colOff>1381125</xdr:colOff>
      <xdr:row>6</xdr:row>
      <xdr:rowOff>140476</xdr:rowOff>
    </xdr:from>
    <xdr:to>
      <xdr:col>7</xdr:col>
      <xdr:colOff>647700</xdr:colOff>
      <xdr:row>34</xdr:row>
      <xdr:rowOff>244491</xdr:rowOff>
    </xdr:to>
    <xdr:grpSp>
      <xdr:nvGrpSpPr>
        <xdr:cNvPr id="86" name="グループ化 85">
          <a:extLst>
            <a:ext uri="{FF2B5EF4-FFF2-40B4-BE49-F238E27FC236}">
              <a16:creationId xmlns:a16="http://schemas.microsoft.com/office/drawing/2014/main" id="{00000000-0008-0000-0000-000056000000}"/>
            </a:ext>
          </a:extLst>
        </xdr:cNvPr>
        <xdr:cNvGrpSpPr/>
      </xdr:nvGrpSpPr>
      <xdr:grpSpPr>
        <a:xfrm>
          <a:off x="6410325" y="2445526"/>
          <a:ext cx="7362825" cy="7581140"/>
          <a:chOff x="6410325" y="2445526"/>
          <a:chExt cx="7362825" cy="7581140"/>
        </a:xfrm>
      </xdr:grpSpPr>
      <xdr:sp macro="" textlink="">
        <xdr:nvSpPr>
          <xdr:cNvPr id="481" name="テキスト ボックス 480">
            <a:extLst>
              <a:ext uri="{FF2B5EF4-FFF2-40B4-BE49-F238E27FC236}">
                <a16:creationId xmlns:a16="http://schemas.microsoft.com/office/drawing/2014/main" id="{00000000-0008-0000-0000-0000E1010000}"/>
              </a:ext>
            </a:extLst>
          </xdr:cNvPr>
          <xdr:cNvSpPr txBox="1"/>
        </xdr:nvSpPr>
        <xdr:spPr>
          <a:xfrm>
            <a:off x="814387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アレンジメント（大）</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499" name="テキスト ボックス 498">
            <a:extLst>
              <a:ext uri="{FF2B5EF4-FFF2-40B4-BE49-F238E27FC236}">
                <a16:creationId xmlns:a16="http://schemas.microsoft.com/office/drawing/2014/main" id="{00000000-0008-0000-0000-0000F3010000}"/>
              </a:ext>
            </a:extLst>
          </xdr:cNvPr>
          <xdr:cNvSpPr txBox="1"/>
        </xdr:nvSpPr>
        <xdr:spPr>
          <a:xfrm>
            <a:off x="9829801" y="7772400"/>
            <a:ext cx="175260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バースデーケーキアレンジ</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7,700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6419851" y="5852582"/>
            <a:ext cx="1695450" cy="529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ヒノキスタンド花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8134350" y="5849408"/>
            <a:ext cx="1609725" cy="551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33,000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118" name="テキスト ボックス 117">
            <a:extLst>
              <a:ext uri="{FF2B5EF4-FFF2-40B4-BE49-F238E27FC236}">
                <a16:creationId xmlns:a16="http://schemas.microsoft.com/office/drawing/2014/main" id="{00000000-0008-0000-0000-000076000000}"/>
              </a:ext>
            </a:extLst>
          </xdr:cNvPr>
          <xdr:cNvSpPr txBox="1"/>
        </xdr:nvSpPr>
        <xdr:spPr>
          <a:xfrm>
            <a:off x="9858376" y="5853642"/>
            <a:ext cx="1638299" cy="50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プレミアムスタンド花　</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44,000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5" name="テキスト ボックス 514">
            <a:extLst>
              <a:ext uri="{FF2B5EF4-FFF2-40B4-BE49-F238E27FC236}">
                <a16:creationId xmlns:a16="http://schemas.microsoft.com/office/drawing/2014/main" id="{00000000-0008-0000-0000-000003020000}"/>
              </a:ext>
            </a:extLst>
          </xdr:cNvPr>
          <xdr:cNvSpPr txBox="1"/>
        </xdr:nvSpPr>
        <xdr:spPr>
          <a:xfrm>
            <a:off x="6410325" y="3848100"/>
            <a:ext cx="1800225"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アレンジメント（小）</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rPr>
              <a:t>1,600</a:t>
            </a:r>
            <a:r>
              <a:rPr kumimoji="1" lang="ja-JP" altLang="en-US" sz="900" b="0" u="none">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6" name="テキスト ボックス 515">
            <a:extLst>
              <a:ext uri="{FF2B5EF4-FFF2-40B4-BE49-F238E27FC236}">
                <a16:creationId xmlns:a16="http://schemas.microsoft.com/office/drawing/2014/main" id="{00000000-0008-0000-0000-000004020000}"/>
              </a:ext>
            </a:extLst>
          </xdr:cNvPr>
          <xdr:cNvSpPr txBox="1"/>
        </xdr:nvSpPr>
        <xdr:spPr>
          <a:xfrm>
            <a:off x="64389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花束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7" name="テキスト ボックス 516">
            <a:extLst>
              <a:ext uri="{FF2B5EF4-FFF2-40B4-BE49-F238E27FC236}">
                <a16:creationId xmlns:a16="http://schemas.microsoft.com/office/drawing/2014/main" id="{00000000-0008-0000-0000-000005020000}"/>
              </a:ext>
            </a:extLst>
          </xdr:cNvPr>
          <xdr:cNvSpPr txBox="1"/>
        </xdr:nvSpPr>
        <xdr:spPr>
          <a:xfrm>
            <a:off x="64293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セット商品</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220076" y="4419601"/>
            <a:ext cx="1390649" cy="1390649"/>
          </a:xfrm>
          <a:prstGeom prst="rect">
            <a:avLst/>
          </a:prstGeom>
        </xdr:spPr>
      </xdr:pic>
      <xdr:pic>
        <xdr:nvPicPr>
          <xdr:cNvPr id="465" name="図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493651" y="2445526"/>
            <a:ext cx="1390649" cy="1390649"/>
          </a:xfrm>
          <a:prstGeom prst="rect">
            <a:avLst/>
          </a:prstGeom>
        </xdr:spPr>
      </xdr:pic>
      <xdr:pic>
        <xdr:nvPicPr>
          <xdr:cNvPr id="467" name="図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00775" y="4424325"/>
            <a:ext cx="1385925" cy="1385925"/>
          </a:xfrm>
          <a:prstGeom prst="rect">
            <a:avLst/>
          </a:prstGeom>
        </xdr:spPr>
      </xdr:pic>
      <xdr:pic>
        <xdr:nvPicPr>
          <xdr:cNvPr id="469" name="図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220076" y="8382001"/>
            <a:ext cx="1390649" cy="1390649"/>
          </a:xfrm>
          <a:prstGeom prst="rect">
            <a:avLst/>
          </a:prstGeom>
        </xdr:spPr>
      </xdr:pic>
      <xdr:pic>
        <xdr:nvPicPr>
          <xdr:cNvPr id="548" name="図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220076" y="2447926"/>
            <a:ext cx="1390649" cy="1390649"/>
          </a:xfrm>
          <a:prstGeom prst="rect">
            <a:avLst/>
          </a:prstGeom>
        </xdr:spPr>
      </xdr:pic>
      <xdr:pic>
        <xdr:nvPicPr>
          <xdr:cNvPr id="559" name="図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1620501" y="2447926"/>
            <a:ext cx="1390649" cy="1390649"/>
          </a:xfrm>
          <a:prstGeom prst="rect">
            <a:avLst/>
          </a:prstGeom>
        </xdr:spPr>
      </xdr:pic>
      <xdr:pic>
        <xdr:nvPicPr>
          <xdr:cNvPr id="562" name="図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925051" y="2457451"/>
            <a:ext cx="1390650" cy="1390650"/>
          </a:xfrm>
          <a:prstGeom prst="rect">
            <a:avLst/>
          </a:prstGeom>
        </xdr:spPr>
      </xdr:pic>
      <xdr:sp macro="" textlink="">
        <xdr:nvSpPr>
          <xdr:cNvPr id="565" name="テキスト ボックス 564">
            <a:extLst>
              <a:ext uri="{FF2B5EF4-FFF2-40B4-BE49-F238E27FC236}">
                <a16:creationId xmlns:a16="http://schemas.microsoft.com/office/drawing/2014/main" id="{00000000-0008-0000-0000-000035020000}"/>
              </a:ext>
            </a:extLst>
          </xdr:cNvPr>
          <xdr:cNvSpPr txBox="1"/>
        </xdr:nvSpPr>
        <xdr:spPr>
          <a:xfrm>
            <a:off x="987742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壺活け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570" name="図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944101" y="4419600"/>
            <a:ext cx="1390650" cy="1390650"/>
          </a:xfrm>
          <a:prstGeom prst="rect">
            <a:avLst/>
          </a:prstGeom>
        </xdr:spPr>
      </xdr:pic>
      <xdr:pic>
        <xdr:nvPicPr>
          <xdr:cNvPr id="572" name="図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639551" y="4419600"/>
            <a:ext cx="1390650" cy="1390650"/>
          </a:xfrm>
          <a:prstGeom prst="rect">
            <a:avLst/>
          </a:prstGeom>
        </xdr:spPr>
      </xdr:pic>
      <xdr:pic>
        <xdr:nvPicPr>
          <xdr:cNvPr id="574" name="図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229599" y="6362699"/>
            <a:ext cx="1390651" cy="1390651"/>
          </a:xfrm>
          <a:prstGeom prst="rect">
            <a:avLst/>
          </a:prstGeom>
        </xdr:spPr>
      </xdr:pic>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496049" y="6362699"/>
            <a:ext cx="1390651" cy="1390651"/>
          </a:xfrm>
          <a:prstGeom prst="rect">
            <a:avLst/>
          </a:prstGeom>
        </xdr:spPr>
      </xdr:pic>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81915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シングル 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51522" y="6365147"/>
            <a:ext cx="1389317" cy="1389317"/>
          </a:xfrm>
          <a:prstGeom prst="rect">
            <a:avLst/>
          </a:prstGeom>
        </xdr:spPr>
      </xdr:pic>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505575" y="8382000"/>
            <a:ext cx="1381125" cy="1381125"/>
          </a:xfrm>
          <a:prstGeom prst="rect">
            <a:avLst/>
          </a:prstGeom>
        </xdr:spPr>
      </xdr:pic>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8153400"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953625" y="6362700"/>
            <a:ext cx="1390650" cy="1390650"/>
          </a:xfrm>
          <a:prstGeom prst="rect">
            <a:avLst/>
          </a:prstGeom>
        </xdr:spPr>
      </xdr:pic>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972675" y="8391525"/>
            <a:ext cx="1381125" cy="1381125"/>
          </a:xfrm>
          <a:prstGeom prst="rect">
            <a:avLst/>
          </a:prstGeom>
        </xdr:spPr>
      </xdr:pic>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65725" y="8379601"/>
            <a:ext cx="1387209" cy="1393050"/>
          </a:xfrm>
          <a:prstGeom prst="rect">
            <a:avLst/>
          </a:prstGeom>
        </xdr:spPr>
      </xdr:pic>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99345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オリジナル胡蝶蘭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11591925" y="9786408"/>
            <a:ext cx="21812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メッセージピック</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76200</xdr:colOff>
      <xdr:row>39</xdr:row>
      <xdr:rowOff>85724</xdr:rowOff>
    </xdr:from>
    <xdr:to>
      <xdr:col>19</xdr:col>
      <xdr:colOff>295275</xdr:colOff>
      <xdr:row>52</xdr:row>
      <xdr:rowOff>104775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610850" y="9334499"/>
          <a:ext cx="7820025" cy="3486151"/>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3067051</xdr:colOff>
      <xdr:row>1</xdr:row>
      <xdr:rowOff>238124</xdr:rowOff>
    </xdr:from>
    <xdr:to>
      <xdr:col>4</xdr:col>
      <xdr:colOff>9525</xdr:colOff>
      <xdr:row>2</xdr:row>
      <xdr:rowOff>228599</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00000000-0008-0000-0100-00000A000000}"/>
            </a:ext>
          </a:extLst>
        </xdr:cNvPr>
        <xdr:cNvSpPr/>
      </xdr:nvSpPr>
      <xdr:spPr>
        <a:xfrm>
          <a:off x="4248151" y="1219199"/>
          <a:ext cx="790574" cy="25717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7</xdr:col>
      <xdr:colOff>666752</xdr:colOff>
      <xdr:row>0</xdr:row>
      <xdr:rowOff>152399</xdr:rowOff>
    </xdr:from>
    <xdr:to>
      <xdr:col>7</xdr:col>
      <xdr:colOff>2562226</xdr:colOff>
      <xdr:row>0</xdr:row>
      <xdr:rowOff>876299</xdr:rowOff>
    </xdr:to>
    <xdr:sp macro="" textlink="">
      <xdr:nvSpPr>
        <xdr:cNvPr id="45" name="四角形: 角を丸くする 44">
          <a:hlinkClick xmlns:r="http://schemas.openxmlformats.org/officeDocument/2006/relationships" r:id="rId2"/>
          <a:extLst>
            <a:ext uri="{FF2B5EF4-FFF2-40B4-BE49-F238E27FC236}">
              <a16:creationId xmlns:a16="http://schemas.microsoft.com/office/drawing/2014/main" id="{00000000-0008-0000-0100-00002D0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7</xdr:col>
      <xdr:colOff>22226</xdr:colOff>
      <xdr:row>19</xdr:row>
      <xdr:rowOff>47624</xdr:rowOff>
    </xdr:from>
    <xdr:to>
      <xdr:col>7</xdr:col>
      <xdr:colOff>1200150</xdr:colOff>
      <xdr:row>20</xdr:row>
      <xdr:rowOff>57149</xdr:rowOff>
    </xdr:to>
    <xdr:sp macro="" textlink="">
      <xdr:nvSpPr>
        <xdr:cNvPr id="46" name="四角形: 角を丸くする 45">
          <a:hlinkClick xmlns:r="http://schemas.openxmlformats.org/officeDocument/2006/relationships" r:id="rId3"/>
          <a:extLst>
            <a:ext uri="{FF2B5EF4-FFF2-40B4-BE49-F238E27FC236}">
              <a16:creationId xmlns:a16="http://schemas.microsoft.com/office/drawing/2014/main" id="{00000000-0008-0000-0100-00002E000000}"/>
            </a:ext>
          </a:extLst>
        </xdr:cNvPr>
        <xdr:cNvSpPr/>
      </xdr:nvSpPr>
      <xdr:spPr>
        <a:xfrm>
          <a:off x="7385051" y="5829299"/>
          <a:ext cx="1177924"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1917700</xdr:colOff>
      <xdr:row>12</xdr:row>
      <xdr:rowOff>219075</xdr:rowOff>
    </xdr:from>
    <xdr:to>
      <xdr:col>7</xdr:col>
      <xdr:colOff>2581275</xdr:colOff>
      <xdr:row>13</xdr:row>
      <xdr:rowOff>228600</xdr:rowOff>
    </xdr:to>
    <xdr:sp macro="" textlink="">
      <xdr:nvSpPr>
        <xdr:cNvPr id="47" name="四角形: 角を丸くする 46">
          <a:hlinkClick xmlns:r="http://schemas.openxmlformats.org/officeDocument/2006/relationships" r:id="rId4"/>
          <a:extLst>
            <a:ext uri="{FF2B5EF4-FFF2-40B4-BE49-F238E27FC236}">
              <a16:creationId xmlns:a16="http://schemas.microsoft.com/office/drawing/2014/main" id="{00000000-0008-0000-0100-00002F000000}"/>
            </a:ext>
          </a:extLst>
        </xdr:cNvPr>
        <xdr:cNvSpPr/>
      </xdr:nvSpPr>
      <xdr:spPr>
        <a:xfrm>
          <a:off x="9232900" y="4133850"/>
          <a:ext cx="663575"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49" name="四角形: 角を丸くする 48">
          <a:hlinkClick xmlns:r="http://schemas.openxmlformats.org/officeDocument/2006/relationships" r:id="rId5"/>
          <a:extLst>
            <a:ext uri="{FF2B5EF4-FFF2-40B4-BE49-F238E27FC236}">
              <a16:creationId xmlns:a16="http://schemas.microsoft.com/office/drawing/2014/main" id="{00000000-0008-0000-0100-000031000000}"/>
            </a:ext>
          </a:extLst>
        </xdr:cNvPr>
        <xdr:cNvSpPr/>
      </xdr:nvSpPr>
      <xdr:spPr>
        <a:xfrm>
          <a:off x="4343399" y="493395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xdr:col>
      <xdr:colOff>19050</xdr:colOff>
      <xdr:row>22</xdr:row>
      <xdr:rowOff>57150</xdr:rowOff>
    </xdr:from>
    <xdr:to>
      <xdr:col>3</xdr:col>
      <xdr:colOff>1390650</xdr:colOff>
      <xdr:row>24</xdr:row>
      <xdr:rowOff>47625</xdr:rowOff>
    </xdr:to>
    <xdr:sp macro="" textlink="">
      <xdr:nvSpPr>
        <xdr:cNvPr id="50" name="四角形: 角を丸くする 49">
          <a:hlinkClick xmlns:r="http://schemas.openxmlformats.org/officeDocument/2006/relationships" r:id="rId6"/>
          <a:extLst>
            <a:ext uri="{FF2B5EF4-FFF2-40B4-BE49-F238E27FC236}">
              <a16:creationId xmlns:a16="http://schemas.microsoft.com/office/drawing/2014/main" id="{00000000-0008-0000-0100-000032000000}"/>
            </a:ext>
          </a:extLst>
        </xdr:cNvPr>
        <xdr:cNvSpPr/>
      </xdr:nvSpPr>
      <xdr:spPr>
        <a:xfrm>
          <a:off x="400050"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18</xdr:col>
      <xdr:colOff>209550</xdr:colOff>
      <xdr:row>8</xdr:row>
      <xdr:rowOff>542924</xdr:rowOff>
    </xdr:from>
    <xdr:to>
      <xdr:col>19</xdr:col>
      <xdr:colOff>234175</xdr:colOff>
      <xdr:row>8</xdr:row>
      <xdr:rowOff>819149</xdr:rowOff>
    </xdr:to>
    <xdr:sp macro="" textlink="">
      <xdr:nvSpPr>
        <xdr:cNvPr id="52" name="四角形: 角を丸くする 51">
          <a:hlinkClick xmlns:r="http://schemas.openxmlformats.org/officeDocument/2006/relationships" r:id="rId7"/>
          <a:extLst>
            <a:ext uri="{FF2B5EF4-FFF2-40B4-BE49-F238E27FC236}">
              <a16:creationId xmlns:a16="http://schemas.microsoft.com/office/drawing/2014/main" id="{00000000-0008-0000-0100-000034000000}"/>
            </a:ext>
          </a:extLst>
        </xdr:cNvPr>
        <xdr:cNvSpPr/>
      </xdr:nvSpPr>
      <xdr:spPr>
        <a:xfrm>
          <a:off x="17192625" y="542924"/>
          <a:ext cx="1062850"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5</xdr:col>
      <xdr:colOff>517526</xdr:colOff>
      <xdr:row>19</xdr:row>
      <xdr:rowOff>238125</xdr:rowOff>
    </xdr:from>
    <xdr:to>
      <xdr:col>5</xdr:col>
      <xdr:colOff>1247775</xdr:colOff>
      <xdr:row>20</xdr:row>
      <xdr:rowOff>238125</xdr:rowOff>
    </xdr:to>
    <xdr:sp macro="" textlink="">
      <xdr:nvSpPr>
        <xdr:cNvPr id="54" name="四角形: 角を丸くする 53">
          <a:hlinkClick xmlns:r="http://schemas.openxmlformats.org/officeDocument/2006/relationships" r:id="rId8"/>
          <a:extLst>
            <a:ext uri="{FF2B5EF4-FFF2-40B4-BE49-F238E27FC236}">
              <a16:creationId xmlns:a16="http://schemas.microsoft.com/office/drawing/2014/main" id="{00000000-0008-0000-0100-000036000000}"/>
            </a:ext>
          </a:extLst>
        </xdr:cNvPr>
        <xdr:cNvSpPr/>
      </xdr:nvSpPr>
      <xdr:spPr>
        <a:xfrm>
          <a:off x="5946776" y="6019800"/>
          <a:ext cx="730249"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1343025</xdr:colOff>
      <xdr:row>1</xdr:row>
      <xdr:rowOff>238125</xdr:rowOff>
    </xdr:from>
    <xdr:to>
      <xdr:col>7</xdr:col>
      <xdr:colOff>2571749</xdr:colOff>
      <xdr:row>2</xdr:row>
      <xdr:rowOff>238125</xdr:rowOff>
    </xdr:to>
    <xdr:sp macro="" textlink="">
      <xdr:nvSpPr>
        <xdr:cNvPr id="55" name="四角形: 角を丸くする 54">
          <a:hlinkClick xmlns:r="http://schemas.openxmlformats.org/officeDocument/2006/relationships" r:id="rId9"/>
          <a:extLst>
            <a:ext uri="{FF2B5EF4-FFF2-40B4-BE49-F238E27FC236}">
              <a16:creationId xmlns:a16="http://schemas.microsoft.com/office/drawing/2014/main" id="{00000000-0008-0000-0100-000037000000}"/>
            </a:ext>
          </a:extLst>
        </xdr:cNvPr>
        <xdr:cNvSpPr/>
      </xdr:nvSpPr>
      <xdr:spPr>
        <a:xfrm>
          <a:off x="8658225" y="1219200"/>
          <a:ext cx="1228724"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1250320</xdr:colOff>
      <xdr:row>23</xdr:row>
      <xdr:rowOff>142876</xdr:rowOff>
    </xdr:from>
    <xdr:to>
      <xdr:col>3</xdr:col>
      <xdr:colOff>1676402</xdr:colOff>
      <xdr:row>24</xdr:row>
      <xdr:rowOff>257175</xdr:rowOff>
    </xdr:to>
    <xdr:pic>
      <xdr:nvPicPr>
        <xdr:cNvPr id="57" name="図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31420" y="6991351"/>
          <a:ext cx="426082" cy="380999"/>
        </a:xfrm>
        <a:prstGeom prst="rect">
          <a:avLst/>
        </a:prstGeom>
      </xdr:spPr>
    </xdr:pic>
    <xdr:clientData/>
  </xdr:twoCellAnchor>
  <xdr:twoCellAnchor>
    <xdr:from>
      <xdr:col>1</xdr:col>
      <xdr:colOff>25204</xdr:colOff>
      <xdr:row>0</xdr:row>
      <xdr:rowOff>153824</xdr:rowOff>
    </xdr:from>
    <xdr:to>
      <xdr:col>2</xdr:col>
      <xdr:colOff>323850</xdr:colOff>
      <xdr:row>0</xdr:row>
      <xdr:rowOff>806741</xdr:rowOff>
    </xdr:to>
    <xdr:grpSp>
      <xdr:nvGrpSpPr>
        <xdr:cNvPr id="65" name="グループ 127">
          <a:extLst>
            <a:ext uri="{FF2B5EF4-FFF2-40B4-BE49-F238E27FC236}">
              <a16:creationId xmlns:a16="http://schemas.microsoft.com/office/drawing/2014/main" id="{00000000-0008-0000-0100-000041000000}"/>
            </a:ext>
          </a:extLst>
        </xdr:cNvPr>
        <xdr:cNvGrpSpPr/>
      </xdr:nvGrpSpPr>
      <xdr:grpSpPr>
        <a:xfrm>
          <a:off x="215704" y="153824"/>
          <a:ext cx="489146" cy="652917"/>
          <a:chOff x="7002627" y="2818935"/>
          <a:chExt cx="744538" cy="1069975"/>
        </a:xfrm>
      </xdr:grpSpPr>
      <xdr:sp macro="" textlink="">
        <xdr:nvSpPr>
          <xdr:cNvPr id="66" name="オートシェイプ 3">
            <a:extLst>
              <a:ext uri="{FF2B5EF4-FFF2-40B4-BE49-F238E27FC236}">
                <a16:creationId xmlns:a16="http://schemas.microsoft.com/office/drawing/2014/main" id="{00000000-0008-0000-0100-000042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7" name="長方形 370">
            <a:extLst>
              <a:ext uri="{FF2B5EF4-FFF2-40B4-BE49-F238E27FC236}">
                <a16:creationId xmlns:a16="http://schemas.microsoft.com/office/drawing/2014/main" id="{00000000-0008-0000-0100-000043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8" name="長方形 371">
            <a:extLst>
              <a:ext uri="{FF2B5EF4-FFF2-40B4-BE49-F238E27FC236}">
                <a16:creationId xmlns:a16="http://schemas.microsoft.com/office/drawing/2014/main" id="{00000000-0008-0000-0100-000044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9" name="フリーフォーム 7">
            <a:extLst>
              <a:ext uri="{FF2B5EF4-FFF2-40B4-BE49-F238E27FC236}">
                <a16:creationId xmlns:a16="http://schemas.microsoft.com/office/drawing/2014/main" id="{00000000-0008-0000-0100-000045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0" name="フリーフォーム 8">
            <a:extLst>
              <a:ext uri="{FF2B5EF4-FFF2-40B4-BE49-F238E27FC236}">
                <a16:creationId xmlns:a16="http://schemas.microsoft.com/office/drawing/2014/main" id="{00000000-0008-0000-0100-00004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1" name="フリーフォーム 9">
            <a:extLst>
              <a:ext uri="{FF2B5EF4-FFF2-40B4-BE49-F238E27FC236}">
                <a16:creationId xmlns:a16="http://schemas.microsoft.com/office/drawing/2014/main" id="{00000000-0008-0000-0100-000047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2" name="フリーフォーム 10">
            <a:extLst>
              <a:ext uri="{FF2B5EF4-FFF2-40B4-BE49-F238E27FC236}">
                <a16:creationId xmlns:a16="http://schemas.microsoft.com/office/drawing/2014/main" id="{00000000-0008-0000-0100-00004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3" name="フリーフォーム 11">
            <a:extLst>
              <a:ext uri="{FF2B5EF4-FFF2-40B4-BE49-F238E27FC236}">
                <a16:creationId xmlns:a16="http://schemas.microsoft.com/office/drawing/2014/main" id="{00000000-0008-0000-0100-000049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4" name="フリーフォーム 12">
            <a:extLst>
              <a:ext uri="{FF2B5EF4-FFF2-40B4-BE49-F238E27FC236}">
                <a16:creationId xmlns:a16="http://schemas.microsoft.com/office/drawing/2014/main" id="{00000000-0008-0000-0100-00004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5" name="長方形 378">
            <a:extLst>
              <a:ext uri="{FF2B5EF4-FFF2-40B4-BE49-F238E27FC236}">
                <a16:creationId xmlns:a16="http://schemas.microsoft.com/office/drawing/2014/main" id="{00000000-0008-0000-0100-00004B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6" name="長方形 379">
            <a:extLst>
              <a:ext uri="{FF2B5EF4-FFF2-40B4-BE49-F238E27FC236}">
                <a16:creationId xmlns:a16="http://schemas.microsoft.com/office/drawing/2014/main" id="{00000000-0008-0000-0100-00004C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7" name="長方形 380">
            <a:extLst>
              <a:ext uri="{FF2B5EF4-FFF2-40B4-BE49-F238E27FC236}">
                <a16:creationId xmlns:a16="http://schemas.microsoft.com/office/drawing/2014/main" id="{00000000-0008-0000-0100-00004D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0" name="長方形 381">
            <a:extLst>
              <a:ext uri="{FF2B5EF4-FFF2-40B4-BE49-F238E27FC236}">
                <a16:creationId xmlns:a16="http://schemas.microsoft.com/office/drawing/2014/main" id="{00000000-0008-0000-0100-000050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1" name="長方形 382">
            <a:extLst>
              <a:ext uri="{FF2B5EF4-FFF2-40B4-BE49-F238E27FC236}">
                <a16:creationId xmlns:a16="http://schemas.microsoft.com/office/drawing/2014/main" id="{00000000-0008-0000-0100-000051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2" name="長方形 383">
            <a:extLst>
              <a:ext uri="{FF2B5EF4-FFF2-40B4-BE49-F238E27FC236}">
                <a16:creationId xmlns:a16="http://schemas.microsoft.com/office/drawing/2014/main" id="{00000000-0008-0000-0100-000052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21</xdr:col>
      <xdr:colOff>165331</xdr:colOff>
      <xdr:row>14</xdr:row>
      <xdr:rowOff>379876</xdr:rowOff>
    </xdr:from>
    <xdr:to>
      <xdr:col>23</xdr:col>
      <xdr:colOff>1</xdr:colOff>
      <xdr:row>14</xdr:row>
      <xdr:rowOff>977558</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3881331" y="379876"/>
          <a:ext cx="4482870"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7</xdr:col>
      <xdr:colOff>1181100</xdr:colOff>
      <xdr:row>19</xdr:row>
      <xdr:rowOff>47625</xdr:rowOff>
    </xdr:from>
    <xdr:ext cx="1548565" cy="282898"/>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8496300" y="582930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2</xdr:col>
      <xdr:colOff>466725</xdr:colOff>
      <xdr:row>0</xdr:row>
      <xdr:rowOff>542925</xdr:rowOff>
    </xdr:from>
    <xdr:to>
      <xdr:col>3</xdr:col>
      <xdr:colOff>3524250</xdr:colOff>
      <xdr:row>0</xdr:row>
      <xdr:rowOff>542925</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9</xdr:row>
      <xdr:rowOff>123825</xdr:rowOff>
    </xdr:from>
    <xdr:to>
      <xdr:col>15</xdr:col>
      <xdr:colOff>133350</xdr:colOff>
      <xdr:row>21</xdr:row>
      <xdr:rowOff>142874</xdr:rowOff>
    </xdr:to>
    <xdr:sp macro="" textlink="">
      <xdr:nvSpPr>
        <xdr:cNvPr id="8" name="四角形: 角を丸くする 7">
          <a:extLst>
            <a:ext uri="{FF2B5EF4-FFF2-40B4-BE49-F238E27FC236}">
              <a16:creationId xmlns:a16="http://schemas.microsoft.com/office/drawing/2014/main" id="{00000000-0008-0000-0100-000008000000}"/>
            </a:ext>
          </a:extLst>
        </xdr:cNvPr>
        <xdr:cNvSpPr/>
      </xdr:nvSpPr>
      <xdr:spPr>
        <a:xfrm>
          <a:off x="10772775"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276225</xdr:colOff>
      <xdr:row>9</xdr:row>
      <xdr:rowOff>123825</xdr:rowOff>
    </xdr:from>
    <xdr:to>
      <xdr:col>19</xdr:col>
      <xdr:colOff>171450</xdr:colOff>
      <xdr:row>21</xdr:row>
      <xdr:rowOff>142874</xdr:rowOff>
    </xdr:to>
    <xdr:sp macro="" textlink="">
      <xdr:nvSpPr>
        <xdr:cNvPr id="12" name="四角形: 角を丸くする 11">
          <a:extLst>
            <a:ext uri="{FF2B5EF4-FFF2-40B4-BE49-F238E27FC236}">
              <a16:creationId xmlns:a16="http://schemas.microsoft.com/office/drawing/2014/main" id="{00000000-0008-0000-0100-00000C000000}"/>
            </a:ext>
          </a:extLst>
        </xdr:cNvPr>
        <xdr:cNvSpPr/>
      </xdr:nvSpPr>
      <xdr:spPr>
        <a:xfrm>
          <a:off x="14611350"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235006</xdr:colOff>
      <xdr:row>36</xdr:row>
      <xdr:rowOff>252253</xdr:rowOff>
    </xdr:from>
    <xdr:to>
      <xdr:col>12</xdr:col>
      <xdr:colOff>235885</xdr:colOff>
      <xdr:row>37</xdr:row>
      <xdr:rowOff>1979</xdr:rowOff>
    </xdr:to>
    <xdr:grpSp>
      <xdr:nvGrpSpPr>
        <xdr:cNvPr id="15" name="グループ 129">
          <a:extLst>
            <a:ext uri="{FF2B5EF4-FFF2-40B4-BE49-F238E27FC236}">
              <a16:creationId xmlns:a16="http://schemas.microsoft.com/office/drawing/2014/main" id="{00000000-0008-0000-0100-00000F000000}"/>
            </a:ext>
          </a:extLst>
        </xdr:cNvPr>
        <xdr:cNvGrpSpPr>
          <a:grpSpLocks noChangeAspect="1"/>
        </xdr:cNvGrpSpPr>
      </xdr:nvGrpSpPr>
      <xdr:grpSpPr>
        <a:xfrm rot="523319">
          <a:off x="11369731" y="10567828"/>
          <a:ext cx="879" cy="16426"/>
          <a:chOff x="919862" y="1"/>
          <a:chExt cx="809625" cy="1209675"/>
        </a:xfrm>
      </xdr:grpSpPr>
      <xdr:sp macro="" textlink="">
        <xdr:nvSpPr>
          <xdr:cNvPr id="16" name="フリーフォーム 5">
            <a:extLst>
              <a:ext uri="{FF2B5EF4-FFF2-40B4-BE49-F238E27FC236}">
                <a16:creationId xmlns:a16="http://schemas.microsoft.com/office/drawing/2014/main" id="{00000000-0008-0000-0100-000010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8" name="フリーフォーム 6">
            <a:extLst>
              <a:ext uri="{FF2B5EF4-FFF2-40B4-BE49-F238E27FC236}">
                <a16:creationId xmlns:a16="http://schemas.microsoft.com/office/drawing/2014/main" id="{00000000-0008-0000-0100-000012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9" name="フリーフォーム 7">
            <a:extLst>
              <a:ext uri="{FF2B5EF4-FFF2-40B4-BE49-F238E27FC236}">
                <a16:creationId xmlns:a16="http://schemas.microsoft.com/office/drawing/2014/main" id="{00000000-0008-0000-0100-000013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0" name="フリーフォーム 8">
            <a:extLst>
              <a:ext uri="{FF2B5EF4-FFF2-40B4-BE49-F238E27FC236}">
                <a16:creationId xmlns:a16="http://schemas.microsoft.com/office/drawing/2014/main" id="{00000000-0008-0000-0100-000014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1" name="フリーフォーム 9">
            <a:extLst>
              <a:ext uri="{FF2B5EF4-FFF2-40B4-BE49-F238E27FC236}">
                <a16:creationId xmlns:a16="http://schemas.microsoft.com/office/drawing/2014/main" id="{00000000-0008-0000-0100-000015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2" name="フリーフォーム 10">
            <a:extLst>
              <a:ext uri="{FF2B5EF4-FFF2-40B4-BE49-F238E27FC236}">
                <a16:creationId xmlns:a16="http://schemas.microsoft.com/office/drawing/2014/main" id="{00000000-0008-0000-0100-000016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3" name="フリーフォーム 11">
            <a:extLst>
              <a:ext uri="{FF2B5EF4-FFF2-40B4-BE49-F238E27FC236}">
                <a16:creationId xmlns:a16="http://schemas.microsoft.com/office/drawing/2014/main" id="{00000000-0008-0000-0100-000017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4" name="フリーフォーム 12">
            <a:extLst>
              <a:ext uri="{FF2B5EF4-FFF2-40B4-BE49-F238E27FC236}">
                <a16:creationId xmlns:a16="http://schemas.microsoft.com/office/drawing/2014/main" id="{00000000-0008-0000-0100-000018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フリーフォーム 13">
            <a:extLst>
              <a:ext uri="{FF2B5EF4-FFF2-40B4-BE49-F238E27FC236}">
                <a16:creationId xmlns:a16="http://schemas.microsoft.com/office/drawing/2014/main" id="{00000000-0008-0000-0100-000019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フリーフォーム 14">
            <a:extLst>
              <a:ext uri="{FF2B5EF4-FFF2-40B4-BE49-F238E27FC236}">
                <a16:creationId xmlns:a16="http://schemas.microsoft.com/office/drawing/2014/main" id="{00000000-0008-0000-0100-00001A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フリーフォーム 15">
            <a:extLst>
              <a:ext uri="{FF2B5EF4-FFF2-40B4-BE49-F238E27FC236}">
                <a16:creationId xmlns:a16="http://schemas.microsoft.com/office/drawing/2014/main" id="{00000000-0008-0000-0100-00001B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フリーフォーム(F) 16">
            <a:extLst>
              <a:ext uri="{FF2B5EF4-FFF2-40B4-BE49-F238E27FC236}">
                <a16:creationId xmlns:a16="http://schemas.microsoft.com/office/drawing/2014/main" id="{00000000-0008-0000-0100-00001C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フリーフォーム 17">
            <a:extLst>
              <a:ext uri="{FF2B5EF4-FFF2-40B4-BE49-F238E27FC236}">
                <a16:creationId xmlns:a16="http://schemas.microsoft.com/office/drawing/2014/main" id="{00000000-0008-0000-0100-00001D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7</xdr:col>
      <xdr:colOff>4629</xdr:colOff>
      <xdr:row>42</xdr:row>
      <xdr:rowOff>217596</xdr:rowOff>
    </xdr:from>
    <xdr:to>
      <xdr:col>7</xdr:col>
      <xdr:colOff>4629</xdr:colOff>
      <xdr:row>42</xdr:row>
      <xdr:rowOff>262597</xdr:rowOff>
    </xdr:to>
    <xdr:grpSp>
      <xdr:nvGrpSpPr>
        <xdr:cNvPr id="83" name="グループ 129">
          <a:extLst>
            <a:ext uri="{FF2B5EF4-FFF2-40B4-BE49-F238E27FC236}">
              <a16:creationId xmlns:a16="http://schemas.microsoft.com/office/drawing/2014/main" id="{00000000-0008-0000-0100-000053000000}"/>
            </a:ext>
          </a:extLst>
        </xdr:cNvPr>
        <xdr:cNvGrpSpPr>
          <a:grpSpLocks noChangeAspect="1"/>
        </xdr:cNvGrpSpPr>
      </xdr:nvGrpSpPr>
      <xdr:grpSpPr>
        <a:xfrm rot="523319">
          <a:off x="7424604" y="12133371"/>
          <a:ext cx="0" cy="45001"/>
          <a:chOff x="919862" y="1"/>
          <a:chExt cx="809625" cy="1209675"/>
        </a:xfrm>
      </xdr:grpSpPr>
      <xdr:sp macro="" textlink="">
        <xdr:nvSpPr>
          <xdr:cNvPr id="84" name="フリーフォーム 5">
            <a:extLst>
              <a:ext uri="{FF2B5EF4-FFF2-40B4-BE49-F238E27FC236}">
                <a16:creationId xmlns:a16="http://schemas.microsoft.com/office/drawing/2014/main" id="{00000000-0008-0000-0100-000054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5" name="フリーフォーム 6">
            <a:extLst>
              <a:ext uri="{FF2B5EF4-FFF2-40B4-BE49-F238E27FC236}">
                <a16:creationId xmlns:a16="http://schemas.microsoft.com/office/drawing/2014/main" id="{00000000-0008-0000-0100-000055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6" name="フリーフォーム 7">
            <a:extLst>
              <a:ext uri="{FF2B5EF4-FFF2-40B4-BE49-F238E27FC236}">
                <a16:creationId xmlns:a16="http://schemas.microsoft.com/office/drawing/2014/main" id="{00000000-0008-0000-0100-000056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7" name="フリーフォーム 8">
            <a:extLst>
              <a:ext uri="{FF2B5EF4-FFF2-40B4-BE49-F238E27FC236}">
                <a16:creationId xmlns:a16="http://schemas.microsoft.com/office/drawing/2014/main" id="{00000000-0008-0000-0100-000057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8" name="フリーフォーム 9">
            <a:extLst>
              <a:ext uri="{FF2B5EF4-FFF2-40B4-BE49-F238E27FC236}">
                <a16:creationId xmlns:a16="http://schemas.microsoft.com/office/drawing/2014/main" id="{00000000-0008-0000-0100-000058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9" name="フリーフォーム 10">
            <a:extLst>
              <a:ext uri="{FF2B5EF4-FFF2-40B4-BE49-F238E27FC236}">
                <a16:creationId xmlns:a16="http://schemas.microsoft.com/office/drawing/2014/main" id="{00000000-0008-0000-0100-000059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0" name="フリーフォーム 11">
            <a:extLst>
              <a:ext uri="{FF2B5EF4-FFF2-40B4-BE49-F238E27FC236}">
                <a16:creationId xmlns:a16="http://schemas.microsoft.com/office/drawing/2014/main" id="{00000000-0008-0000-0100-00005A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1" name="フリーフォーム 12">
            <a:extLst>
              <a:ext uri="{FF2B5EF4-FFF2-40B4-BE49-F238E27FC236}">
                <a16:creationId xmlns:a16="http://schemas.microsoft.com/office/drawing/2014/main" id="{00000000-0008-0000-0100-00005B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2" name="フリーフォーム 13">
            <a:extLst>
              <a:ext uri="{FF2B5EF4-FFF2-40B4-BE49-F238E27FC236}">
                <a16:creationId xmlns:a16="http://schemas.microsoft.com/office/drawing/2014/main" id="{00000000-0008-0000-0100-00005C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3" name="フリーフォーム 14">
            <a:extLst>
              <a:ext uri="{FF2B5EF4-FFF2-40B4-BE49-F238E27FC236}">
                <a16:creationId xmlns:a16="http://schemas.microsoft.com/office/drawing/2014/main" id="{00000000-0008-0000-0100-00005D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4" name="フリーフォーム 15">
            <a:extLst>
              <a:ext uri="{FF2B5EF4-FFF2-40B4-BE49-F238E27FC236}">
                <a16:creationId xmlns:a16="http://schemas.microsoft.com/office/drawing/2014/main" id="{00000000-0008-0000-0100-00005E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5" name="フリーフォーム(F) 16">
            <a:extLst>
              <a:ext uri="{FF2B5EF4-FFF2-40B4-BE49-F238E27FC236}">
                <a16:creationId xmlns:a16="http://schemas.microsoft.com/office/drawing/2014/main" id="{00000000-0008-0000-0100-00005F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6" name="フリーフォーム 17">
            <a:extLst>
              <a:ext uri="{FF2B5EF4-FFF2-40B4-BE49-F238E27FC236}">
                <a16:creationId xmlns:a16="http://schemas.microsoft.com/office/drawing/2014/main" id="{00000000-0008-0000-0100-000060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4</xdr:col>
      <xdr:colOff>247650</xdr:colOff>
      <xdr:row>42</xdr:row>
      <xdr:rowOff>66675</xdr:rowOff>
    </xdr:from>
    <xdr:to>
      <xdr:col>7</xdr:col>
      <xdr:colOff>2400300</xdr:colOff>
      <xdr:row>44</xdr:row>
      <xdr:rowOff>5213</xdr:rowOff>
    </xdr:to>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5276850" y="11982450"/>
          <a:ext cx="4438650"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再注文の時にご利用ください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251192</xdr:colOff>
      <xdr:row>43</xdr:row>
      <xdr:rowOff>179851</xdr:rowOff>
    </xdr:from>
    <xdr:to>
      <xdr:col>8</xdr:col>
      <xdr:colOff>0</xdr:colOff>
      <xdr:row>45</xdr:row>
      <xdr:rowOff>244133</xdr:rowOff>
    </xdr:to>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5280392" y="12362326"/>
          <a:ext cx="4701807"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未入力の状態で入力を始めていただくのがお勧めです。</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こちらのデータを、上にコピーしてご利用ください。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11</xdr:col>
      <xdr:colOff>77183</xdr:colOff>
      <xdr:row>39</xdr:row>
      <xdr:rowOff>234289</xdr:rowOff>
    </xdr:from>
    <xdr:to>
      <xdr:col>19</xdr:col>
      <xdr:colOff>295275</xdr:colOff>
      <xdr:row>51</xdr:row>
      <xdr:rowOff>11901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9314" b="4512"/>
        <a:stretch/>
      </xdr:blipFill>
      <xdr:spPr>
        <a:xfrm>
          <a:off x="10611833" y="9483064"/>
          <a:ext cx="7819042" cy="2978012"/>
        </a:xfrm>
        <a:prstGeom prst="rect">
          <a:avLst/>
        </a:prstGeom>
      </xdr:spPr>
    </xdr:pic>
    <xdr:clientData/>
  </xdr:twoCellAnchor>
  <xdr:twoCellAnchor>
    <xdr:from>
      <xdr:col>11</xdr:col>
      <xdr:colOff>76200</xdr:colOff>
      <xdr:row>39</xdr:row>
      <xdr:rowOff>81774</xdr:rowOff>
    </xdr:from>
    <xdr:to>
      <xdr:col>18</xdr:col>
      <xdr:colOff>542924</xdr:colOff>
      <xdr:row>41</xdr:row>
      <xdr:rowOff>118</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0610850" y="9330549"/>
          <a:ext cx="7029449" cy="4517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お花はあくまでイメージです。季節により使用する花材は異なります。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※W</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idth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横幅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D</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epth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奥行き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H</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eight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高さ  で表記しています（サイズは目安です）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314325</xdr:colOff>
      <xdr:row>40</xdr:row>
      <xdr:rowOff>228696</xdr:rowOff>
    </xdr:from>
    <xdr:to>
      <xdr:col>19</xdr:col>
      <xdr:colOff>224705</xdr:colOff>
      <xdr:row>42</xdr:row>
      <xdr:rowOff>12856</xdr:rowOff>
    </xdr:to>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7411700" y="9744171"/>
          <a:ext cx="948605" cy="317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r>
            <a:rPr kumimoji="1" lang="ja-JP" altLang="en-US" sz="800">
              <a:latin typeface="游ゴシック" panose="020B0400000000000000" pitchFamily="50" charset="-128"/>
              <a:ea typeface="游ゴシック" panose="020B0400000000000000" pitchFamily="50" charset="-128"/>
            </a:rPr>
            <a:t>モデル身長</a:t>
          </a:r>
          <a:endParaRPr kumimoji="1" lang="en-US" altLang="ja-JP" sz="800">
            <a:latin typeface="游ゴシック" panose="020B0400000000000000" pitchFamily="50" charset="-128"/>
            <a:ea typeface="游ゴシック" panose="020B0400000000000000" pitchFamily="50" charset="-128"/>
          </a:endParaRPr>
        </a:p>
        <a:p>
          <a:pPr algn="r"/>
          <a:r>
            <a:rPr kumimoji="1" lang="en-US" altLang="ja-JP" sz="800">
              <a:latin typeface="游ゴシック" panose="020B0400000000000000" pitchFamily="50" charset="-128"/>
              <a:ea typeface="游ゴシック" panose="020B0400000000000000" pitchFamily="50" charset="-128"/>
            </a:rPr>
            <a:t>160cm</a:t>
          </a:r>
          <a:endParaRPr kumimoji="1" lang="ja-JP" altLang="en-US" sz="800">
            <a:latin typeface="游ゴシック" panose="020B0400000000000000" pitchFamily="50" charset="-128"/>
            <a:ea typeface="游ゴシック" panose="020B0400000000000000" pitchFamily="50" charset="-128"/>
          </a:endParaRPr>
        </a:p>
      </xdr:txBody>
    </xdr:sp>
    <xdr:clientData/>
  </xdr:twoCellAnchor>
  <xdr:twoCellAnchor>
    <xdr:from>
      <xdr:col>11</xdr:col>
      <xdr:colOff>258274</xdr:colOff>
      <xdr:row>50</xdr:row>
      <xdr:rowOff>116293</xdr:rowOff>
    </xdr:from>
    <xdr:to>
      <xdr:col>12</xdr:col>
      <xdr:colOff>182841</xdr:colOff>
      <xdr:row>51</xdr:row>
      <xdr:rowOff>85485</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0792924"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１</a:t>
          </a:r>
        </a:p>
      </xdr:txBody>
    </xdr:sp>
    <xdr:clientData/>
  </xdr:twoCellAnchor>
  <xdr:twoCellAnchor>
    <xdr:from>
      <xdr:col>12</xdr:col>
      <xdr:colOff>328141</xdr:colOff>
      <xdr:row>50</xdr:row>
      <xdr:rowOff>116293</xdr:rowOff>
    </xdr:from>
    <xdr:to>
      <xdr:col>12</xdr:col>
      <xdr:colOff>643233</xdr:colOff>
      <xdr:row>51</xdr:row>
      <xdr:rowOff>85485</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125331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２</a:t>
          </a:r>
        </a:p>
      </xdr:txBody>
    </xdr:sp>
    <xdr:clientData/>
  </xdr:twoCellAnchor>
  <xdr:twoCellAnchor>
    <xdr:from>
      <xdr:col>12</xdr:col>
      <xdr:colOff>839401</xdr:colOff>
      <xdr:row>50</xdr:row>
      <xdr:rowOff>116293</xdr:rowOff>
    </xdr:from>
    <xdr:to>
      <xdr:col>12</xdr:col>
      <xdr:colOff>1154493</xdr:colOff>
      <xdr:row>51</xdr:row>
      <xdr:rowOff>85485</xdr:rowOff>
    </xdr:to>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176457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3</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253932</xdr:colOff>
      <xdr:row>50</xdr:row>
      <xdr:rowOff>116293</xdr:rowOff>
    </xdr:from>
    <xdr:to>
      <xdr:col>13</xdr:col>
      <xdr:colOff>569024</xdr:colOff>
      <xdr:row>51</xdr:row>
      <xdr:rowOff>85485</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251260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4</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97819</xdr:colOff>
      <xdr:row>50</xdr:row>
      <xdr:rowOff>116293</xdr:rowOff>
    </xdr:from>
    <xdr:to>
      <xdr:col>14</xdr:col>
      <xdr:colOff>412911</xdr:colOff>
      <xdr:row>51</xdr:row>
      <xdr:rowOff>85485</xdr:rowOff>
    </xdr:to>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1339471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5</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1012747</xdr:colOff>
      <xdr:row>50</xdr:row>
      <xdr:rowOff>116293</xdr:rowOff>
    </xdr:from>
    <xdr:to>
      <xdr:col>15</xdr:col>
      <xdr:colOff>289614</xdr:colOff>
      <xdr:row>51</xdr:row>
      <xdr:rowOff>85485</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430964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6</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593133</xdr:colOff>
      <xdr:row>50</xdr:row>
      <xdr:rowOff>116293</xdr:rowOff>
    </xdr:from>
    <xdr:to>
      <xdr:col>16</xdr:col>
      <xdr:colOff>908225</xdr:colOff>
      <xdr:row>51</xdr:row>
      <xdr:rowOff>85485</xdr:rowOff>
    </xdr:to>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5318783"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7</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320636</xdr:colOff>
      <xdr:row>50</xdr:row>
      <xdr:rowOff>116293</xdr:rowOff>
    </xdr:from>
    <xdr:to>
      <xdr:col>17</xdr:col>
      <xdr:colOff>635728</xdr:colOff>
      <xdr:row>51</xdr:row>
      <xdr:rowOff>85485</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637978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8</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119714</xdr:colOff>
      <xdr:row>50</xdr:row>
      <xdr:rowOff>116293</xdr:rowOff>
    </xdr:from>
    <xdr:to>
      <xdr:col>18</xdr:col>
      <xdr:colOff>434806</xdr:colOff>
      <xdr:row>51</xdr:row>
      <xdr:rowOff>85485</xdr:rowOff>
    </xdr:to>
    <xdr:sp macro="" textlink="">
      <xdr:nvSpPr>
        <xdr:cNvPr id="63" name="テキスト ボックス 62">
          <a:extLst>
            <a:ext uri="{FF2B5EF4-FFF2-40B4-BE49-F238E27FC236}">
              <a16:creationId xmlns:a16="http://schemas.microsoft.com/office/drawing/2014/main" id="{00000000-0008-0000-0100-00003F000000}"/>
            </a:ext>
          </a:extLst>
        </xdr:cNvPr>
        <xdr:cNvSpPr txBox="1"/>
      </xdr:nvSpPr>
      <xdr:spPr>
        <a:xfrm>
          <a:off x="1721708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9</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123825</xdr:colOff>
      <xdr:row>7</xdr:row>
      <xdr:rowOff>142874</xdr:rowOff>
    </xdr:from>
    <xdr:to>
      <xdr:col>19</xdr:col>
      <xdr:colOff>148450</xdr:colOff>
      <xdr:row>8</xdr:row>
      <xdr:rowOff>133350</xdr:rowOff>
    </xdr:to>
    <xdr:sp macro="" textlink="">
      <xdr:nvSpPr>
        <xdr:cNvPr id="5" name="四角形: 角を丸くする 4">
          <a:hlinkClick xmlns:r="http://schemas.openxmlformats.org/officeDocument/2006/relationships" r:id="rId7"/>
          <a:extLst>
            <a:ext uri="{FF2B5EF4-FFF2-40B4-BE49-F238E27FC236}">
              <a16:creationId xmlns:a16="http://schemas.microsoft.com/office/drawing/2014/main" id="{45A704AC-36BA-4CF4-955E-88E185083908}"/>
            </a:ext>
          </a:extLst>
        </xdr:cNvPr>
        <xdr:cNvSpPr/>
      </xdr:nvSpPr>
      <xdr:spPr>
        <a:xfrm>
          <a:off x="17221200" y="4324349"/>
          <a:ext cx="1062850"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9525</xdr:colOff>
      <xdr:row>3</xdr:row>
      <xdr:rowOff>142875</xdr:rowOff>
    </xdr:from>
    <xdr:to>
      <xdr:col>11</xdr:col>
      <xdr:colOff>333375</xdr:colOff>
      <xdr:row>3</xdr:row>
      <xdr:rowOff>142875</xdr:rowOff>
    </xdr:to>
    <xdr:cxnSp macro="">
      <xdr:nvCxnSpPr>
        <xdr:cNvPr id="79" name="直線矢印コネクタ 78">
          <a:extLst>
            <a:ext uri="{FF2B5EF4-FFF2-40B4-BE49-F238E27FC236}">
              <a16:creationId xmlns:a16="http://schemas.microsoft.com/office/drawing/2014/main" id="{F1E9E121-706E-E7AB-3E33-7C98C385AB3C}"/>
            </a:ext>
          </a:extLst>
        </xdr:cNvPr>
        <xdr:cNvCxnSpPr/>
      </xdr:nvCxnSpPr>
      <xdr:spPr>
        <a:xfrm>
          <a:off x="10020300" y="1657350"/>
          <a:ext cx="1057275" cy="0"/>
        </a:xfrm>
        <a:prstGeom prst="straightConnector1">
          <a:avLst/>
        </a:prstGeom>
        <a:ln w="762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xdr:row>
      <xdr:rowOff>152400</xdr:rowOff>
    </xdr:from>
    <xdr:to>
      <xdr:col>11</xdr:col>
      <xdr:colOff>333375</xdr:colOff>
      <xdr:row>10</xdr:row>
      <xdr:rowOff>19050</xdr:rowOff>
    </xdr:to>
    <xdr:cxnSp macro="">
      <xdr:nvCxnSpPr>
        <xdr:cNvPr id="99" name="直線矢印コネクタ 98">
          <a:extLst>
            <a:ext uri="{FF2B5EF4-FFF2-40B4-BE49-F238E27FC236}">
              <a16:creationId xmlns:a16="http://schemas.microsoft.com/office/drawing/2014/main" id="{71768E81-87FF-1A3E-0585-1D41C495223F}"/>
            </a:ext>
          </a:extLst>
        </xdr:cNvPr>
        <xdr:cNvCxnSpPr/>
      </xdr:nvCxnSpPr>
      <xdr:spPr>
        <a:xfrm>
          <a:off x="10010775" y="2733675"/>
          <a:ext cx="1066800" cy="666750"/>
        </a:xfrm>
        <a:prstGeom prst="straightConnector1">
          <a:avLst/>
        </a:prstGeom>
        <a:ln w="762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23</xdr:row>
      <xdr:rowOff>152400</xdr:rowOff>
    </xdr:from>
    <xdr:to>
      <xdr:col>11</xdr:col>
      <xdr:colOff>295275</xdr:colOff>
      <xdr:row>26</xdr:row>
      <xdr:rowOff>19050</xdr:rowOff>
    </xdr:to>
    <xdr:cxnSp macro="">
      <xdr:nvCxnSpPr>
        <xdr:cNvPr id="102" name="直線矢印コネクタ 101">
          <a:extLst>
            <a:ext uri="{FF2B5EF4-FFF2-40B4-BE49-F238E27FC236}">
              <a16:creationId xmlns:a16="http://schemas.microsoft.com/office/drawing/2014/main" id="{B7CAC330-9DF0-FDEC-B58E-3C302EEE16AE}"/>
            </a:ext>
          </a:extLst>
        </xdr:cNvPr>
        <xdr:cNvCxnSpPr/>
      </xdr:nvCxnSpPr>
      <xdr:spPr>
        <a:xfrm>
          <a:off x="10020300" y="7000875"/>
          <a:ext cx="1019175" cy="666750"/>
        </a:xfrm>
        <a:prstGeom prst="straightConnector1">
          <a:avLst/>
        </a:prstGeom>
        <a:ln w="762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186417</xdr:colOff>
      <xdr:row>28</xdr:row>
      <xdr:rowOff>74839</xdr:rowOff>
    </xdr:from>
    <xdr:to>
      <xdr:col>37</xdr:col>
      <xdr:colOff>23381</xdr:colOff>
      <xdr:row>35</xdr:row>
      <xdr:rowOff>103570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92542" y="8256814"/>
          <a:ext cx="11114564" cy="1895631"/>
        </a:xfrm>
        <a:prstGeom prst="rect">
          <a:avLst/>
        </a:prstGeom>
      </xdr:spPr>
    </xdr:pic>
    <xdr:clientData/>
  </xdr:twoCellAnchor>
  <xdr:twoCellAnchor>
    <xdr:from>
      <xdr:col>3</xdr:col>
      <xdr:colOff>3067051</xdr:colOff>
      <xdr:row>1</xdr:row>
      <xdr:rowOff>238124</xdr:rowOff>
    </xdr:from>
    <xdr:to>
      <xdr:col>4</xdr:col>
      <xdr:colOff>9525</xdr:colOff>
      <xdr:row>2</xdr:row>
      <xdr:rowOff>228599</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4248151" y="1219199"/>
          <a:ext cx="790574" cy="25717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11</xdr:col>
      <xdr:colOff>66676</xdr:colOff>
      <xdr:row>0</xdr:row>
      <xdr:rowOff>133349</xdr:rowOff>
    </xdr:from>
    <xdr:to>
      <xdr:col>13</xdr:col>
      <xdr:colOff>200027</xdr:colOff>
      <xdr:row>0</xdr:row>
      <xdr:rowOff>857249</xdr:rowOff>
    </xdr:to>
    <xdr:sp macro="" textlink="">
      <xdr:nvSpPr>
        <xdr:cNvPr id="23" name="四角形: 角を丸くする 22">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8448676" y="133349"/>
          <a:ext cx="1943101" cy="723900"/>
        </a:xfrm>
        <a:prstGeom prst="roundRect">
          <a:avLst/>
        </a:prstGeom>
        <a:solidFill>
          <a:schemeClr val="accent2"/>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9</xdr:col>
      <xdr:colOff>200025</xdr:colOff>
      <xdr:row>7</xdr:row>
      <xdr:rowOff>57149</xdr:rowOff>
    </xdr:from>
    <xdr:to>
      <xdr:col>11</xdr:col>
      <xdr:colOff>400050</xdr:colOff>
      <xdr:row>8</xdr:row>
      <xdr:rowOff>66674</xdr:rowOff>
    </xdr:to>
    <xdr:sp macro="" textlink="">
      <xdr:nvSpPr>
        <xdr:cNvPr id="24" name="四角形: 角を丸くする 23">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7743825" y="2638424"/>
          <a:ext cx="1171575"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26" name="四角形: 角を丸くする 25">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4343399" y="49339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390525</xdr:colOff>
      <xdr:row>10</xdr:row>
      <xdr:rowOff>95249</xdr:rowOff>
    </xdr:from>
    <xdr:to>
      <xdr:col>12</xdr:col>
      <xdr:colOff>577074</xdr:colOff>
      <xdr:row>11</xdr:row>
      <xdr:rowOff>104774</xdr:rowOff>
    </xdr:to>
    <xdr:sp macro="" textlink="">
      <xdr:nvSpPr>
        <xdr:cNvPr id="28" name="四角形: 角を丸くする 27">
          <a:hlinkClick xmlns:r="http://schemas.openxmlformats.org/officeDocument/2006/relationships" r:id="rId6"/>
          <a:extLst>
            <a:ext uri="{FF2B5EF4-FFF2-40B4-BE49-F238E27FC236}">
              <a16:creationId xmlns:a16="http://schemas.microsoft.com/office/drawing/2014/main" id="{00000000-0008-0000-0200-00001C000000}"/>
            </a:ext>
          </a:extLst>
        </xdr:cNvPr>
        <xdr:cNvSpPr/>
      </xdr:nvSpPr>
      <xdr:spPr>
        <a:xfrm>
          <a:off x="8772525" y="3209924"/>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2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xdr:col>
      <xdr:colOff>25204</xdr:colOff>
      <xdr:row>0</xdr:row>
      <xdr:rowOff>153824</xdr:rowOff>
    </xdr:from>
    <xdr:to>
      <xdr:col>2</xdr:col>
      <xdr:colOff>323850</xdr:colOff>
      <xdr:row>0</xdr:row>
      <xdr:rowOff>806741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15382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11</xdr:col>
      <xdr:colOff>381000</xdr:colOff>
      <xdr:row>7</xdr:row>
      <xdr:rowOff>66675</xdr:rowOff>
    </xdr:from>
    <xdr:ext cx="1548565" cy="282898"/>
    <xdr:sp macro="" textlink="">
      <xdr:nvSpPr>
        <xdr:cNvPr id="49158" name="テキスト ボックス 49157">
          <a:extLst>
            <a:ext uri="{FF2B5EF4-FFF2-40B4-BE49-F238E27FC236}">
              <a16:creationId xmlns:a16="http://schemas.microsoft.com/office/drawing/2014/main" id="{00000000-0008-0000-0200-000006C00000}"/>
            </a:ext>
          </a:extLst>
        </xdr:cNvPr>
        <xdr:cNvSpPr txBox="1"/>
      </xdr:nvSpPr>
      <xdr:spPr>
        <a:xfrm>
          <a:off x="8896350" y="264795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9</xdr:col>
      <xdr:colOff>1981200</xdr:colOff>
      <xdr:row>24</xdr:row>
      <xdr:rowOff>209550</xdr:rowOff>
    </xdr:from>
    <xdr:to>
      <xdr:col>9</xdr:col>
      <xdr:colOff>2711449</xdr:colOff>
      <xdr:row>25</xdr:row>
      <xdr:rowOff>209550</xdr:rowOff>
    </xdr:to>
    <xdr:sp macro="" textlink="">
      <xdr:nvSpPr>
        <xdr:cNvPr id="49200" name="四角形: 角を丸くする 49199">
          <a:hlinkClick xmlns:r="http://schemas.openxmlformats.org/officeDocument/2006/relationships" r:id="rId7"/>
          <a:extLst>
            <a:ext uri="{FF2B5EF4-FFF2-40B4-BE49-F238E27FC236}">
              <a16:creationId xmlns:a16="http://schemas.microsoft.com/office/drawing/2014/main" id="{00000000-0008-0000-0200-000030C00000}"/>
            </a:ext>
          </a:extLst>
        </xdr:cNvPr>
        <xdr:cNvSpPr/>
      </xdr:nvSpPr>
      <xdr:spPr>
        <a:xfrm>
          <a:off x="8782050" y="5991225"/>
          <a:ext cx="730249" cy="266700"/>
        </a:xfrm>
        <a:prstGeom prst="roundRect">
          <a:avLst/>
        </a:prstGeom>
        <a:solidFill>
          <a:schemeClr val="accent3">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0</xdr:colOff>
      <xdr:row>22</xdr:row>
      <xdr:rowOff>76200</xdr:rowOff>
    </xdr:from>
    <xdr:to>
      <xdr:col>31</xdr:col>
      <xdr:colOff>600074</xdr:colOff>
      <xdr:row>24</xdr:row>
      <xdr:rowOff>58582</xdr:rowOff>
    </xdr:to>
    <xdr:grpSp>
      <xdr:nvGrpSpPr>
        <xdr:cNvPr id="60" name="グループ化 59">
          <a:extLst>
            <a:ext uri="{FF2B5EF4-FFF2-40B4-BE49-F238E27FC236}">
              <a16:creationId xmlns:a16="http://schemas.microsoft.com/office/drawing/2014/main" id="{00000000-0008-0000-0200-00003C000000}"/>
            </a:ext>
          </a:extLst>
        </xdr:cNvPr>
        <xdr:cNvGrpSpPr/>
      </xdr:nvGrpSpPr>
      <xdr:grpSpPr>
        <a:xfrm>
          <a:off x="11096625" y="6657975"/>
          <a:ext cx="8029574" cy="515782"/>
          <a:chOff x="14639988" y="8572500"/>
          <a:chExt cx="8018809" cy="515782"/>
        </a:xfrm>
      </xdr:grpSpPr>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4639988" y="8572500"/>
            <a:ext cx="1997568"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27,500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25,000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16631522" y="8572500"/>
            <a:ext cx="2022627"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33,000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18641259" y="8572500"/>
            <a:ext cx="2000946"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41,800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38,000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0641508" y="8572500"/>
            <a:ext cx="2017289"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55,000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50,000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grpSp>
    <xdr:clientData/>
  </xdr:twoCellAnchor>
  <xdr:twoCellAnchor>
    <xdr:from>
      <xdr:col>12</xdr:col>
      <xdr:colOff>95250</xdr:colOff>
      <xdr:row>1</xdr:row>
      <xdr:rowOff>219075</xdr:rowOff>
    </xdr:from>
    <xdr:to>
      <xdr:col>12</xdr:col>
      <xdr:colOff>895350</xdr:colOff>
      <xdr:row>2</xdr:row>
      <xdr:rowOff>228600</xdr:rowOff>
    </xdr:to>
    <xdr:sp macro="" textlink="">
      <xdr:nvSpPr>
        <xdr:cNvPr id="30" name="四角形: 角を丸くする 29">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9515475" y="1200150"/>
          <a:ext cx="8001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39</xdr:col>
      <xdr:colOff>187381</xdr:colOff>
      <xdr:row>0</xdr:row>
      <xdr:rowOff>252253</xdr:rowOff>
    </xdr:from>
    <xdr:to>
      <xdr:col>39</xdr:col>
      <xdr:colOff>188260</xdr:colOff>
      <xdr:row>0</xdr:row>
      <xdr:rowOff>878279</xdr:rowOff>
    </xdr:to>
    <xdr:grpSp>
      <xdr:nvGrpSpPr>
        <xdr:cNvPr id="4" name="グループ 129">
          <a:extLst>
            <a:ext uri="{FF2B5EF4-FFF2-40B4-BE49-F238E27FC236}">
              <a16:creationId xmlns:a16="http://schemas.microsoft.com/office/drawing/2014/main" id="{00000000-0008-0000-0200-000004000000}"/>
            </a:ext>
          </a:extLst>
        </xdr:cNvPr>
        <xdr:cNvGrpSpPr>
          <a:grpSpLocks noChangeAspect="1"/>
        </xdr:cNvGrpSpPr>
      </xdr:nvGrpSpPr>
      <xdr:grpSpPr>
        <a:xfrm rot="523319">
          <a:off x="22545675" y="252253"/>
          <a:ext cx="0" cy="626026"/>
          <a:chOff x="919862" y="1"/>
          <a:chExt cx="809625" cy="1209675"/>
        </a:xfrm>
      </xdr:grpSpPr>
      <xdr:sp macro="" textlink="">
        <xdr:nvSpPr>
          <xdr:cNvPr id="61" name="フリーフォーム 5">
            <a:extLst>
              <a:ext uri="{FF2B5EF4-FFF2-40B4-BE49-F238E27FC236}">
                <a16:creationId xmlns:a16="http://schemas.microsoft.com/office/drawing/2014/main" id="{00000000-0008-0000-0200-00003D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2" name="フリーフォーム 6">
            <a:extLst>
              <a:ext uri="{FF2B5EF4-FFF2-40B4-BE49-F238E27FC236}">
                <a16:creationId xmlns:a16="http://schemas.microsoft.com/office/drawing/2014/main" id="{00000000-0008-0000-0200-00003E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3" name="フリーフォーム 7">
            <a:extLst>
              <a:ext uri="{FF2B5EF4-FFF2-40B4-BE49-F238E27FC236}">
                <a16:creationId xmlns:a16="http://schemas.microsoft.com/office/drawing/2014/main" id="{00000000-0008-0000-0200-00003F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2" name="フリーフォーム 8">
            <a:extLst>
              <a:ext uri="{FF2B5EF4-FFF2-40B4-BE49-F238E27FC236}">
                <a16:creationId xmlns:a16="http://schemas.microsoft.com/office/drawing/2014/main" id="{00000000-0008-0000-0200-000000C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4" name="フリーフォーム 9">
            <a:extLst>
              <a:ext uri="{FF2B5EF4-FFF2-40B4-BE49-F238E27FC236}">
                <a16:creationId xmlns:a16="http://schemas.microsoft.com/office/drawing/2014/main" id="{00000000-0008-0000-0200-000002C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5" name="フリーフォーム 10">
            <a:extLst>
              <a:ext uri="{FF2B5EF4-FFF2-40B4-BE49-F238E27FC236}">
                <a16:creationId xmlns:a16="http://schemas.microsoft.com/office/drawing/2014/main" id="{00000000-0008-0000-0200-000003C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6" name="フリーフォーム 11">
            <a:extLst>
              <a:ext uri="{FF2B5EF4-FFF2-40B4-BE49-F238E27FC236}">
                <a16:creationId xmlns:a16="http://schemas.microsoft.com/office/drawing/2014/main" id="{00000000-0008-0000-0200-000004C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7" name="フリーフォーム 12">
            <a:extLst>
              <a:ext uri="{FF2B5EF4-FFF2-40B4-BE49-F238E27FC236}">
                <a16:creationId xmlns:a16="http://schemas.microsoft.com/office/drawing/2014/main" id="{00000000-0008-0000-0200-000005C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9" name="フリーフォーム 13">
            <a:extLst>
              <a:ext uri="{FF2B5EF4-FFF2-40B4-BE49-F238E27FC236}">
                <a16:creationId xmlns:a16="http://schemas.microsoft.com/office/drawing/2014/main" id="{00000000-0008-0000-0200-000007C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0" name="フリーフォーム 14">
            <a:extLst>
              <a:ext uri="{FF2B5EF4-FFF2-40B4-BE49-F238E27FC236}">
                <a16:creationId xmlns:a16="http://schemas.microsoft.com/office/drawing/2014/main" id="{00000000-0008-0000-0200-000008C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3" name="フリーフォーム 15">
            <a:extLst>
              <a:ext uri="{FF2B5EF4-FFF2-40B4-BE49-F238E27FC236}">
                <a16:creationId xmlns:a16="http://schemas.microsoft.com/office/drawing/2014/main" id="{00000000-0008-0000-0200-00000BC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4" name="フリーフォーム(F) 16">
            <a:extLst>
              <a:ext uri="{FF2B5EF4-FFF2-40B4-BE49-F238E27FC236}">
                <a16:creationId xmlns:a16="http://schemas.microsoft.com/office/drawing/2014/main" id="{00000000-0008-0000-0200-00000CC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5" name="フリーフォーム 17">
            <a:extLst>
              <a:ext uri="{FF2B5EF4-FFF2-40B4-BE49-F238E27FC236}">
                <a16:creationId xmlns:a16="http://schemas.microsoft.com/office/drawing/2014/main" id="{00000000-0008-0000-0200-00000DC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39</xdr:col>
      <xdr:colOff>171450</xdr:colOff>
      <xdr:row>0</xdr:row>
      <xdr:rowOff>133350</xdr:rowOff>
    </xdr:from>
    <xdr:to>
      <xdr:col>41</xdr:col>
      <xdr:colOff>1029126</xdr:colOff>
      <xdr:row>0</xdr:row>
      <xdr:rowOff>605288</xdr:rowOff>
    </xdr:to>
    <xdr:sp macro="" textlink="">
      <xdr:nvSpPr>
        <xdr:cNvPr id="49167" name="テキスト ボックス 49166">
          <a:extLst>
            <a:ext uri="{FF2B5EF4-FFF2-40B4-BE49-F238E27FC236}">
              <a16:creationId xmlns:a16="http://schemas.microsoft.com/office/drawing/2014/main" id="{00000000-0008-0000-0200-00000FC00000}"/>
            </a:ext>
          </a:extLst>
        </xdr:cNvPr>
        <xdr:cNvSpPr txBox="1"/>
      </xdr:nvSpPr>
      <xdr:spPr>
        <a:xfrm>
          <a:off x="11201400" y="133350"/>
          <a:ext cx="3229401"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お見積り</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39</xdr:col>
      <xdr:colOff>184517</xdr:colOff>
      <xdr:row>0</xdr:row>
      <xdr:rowOff>513226</xdr:rowOff>
    </xdr:from>
    <xdr:to>
      <xdr:col>43</xdr:col>
      <xdr:colOff>1009650</xdr:colOff>
      <xdr:row>1</xdr:row>
      <xdr:rowOff>129833</xdr:rowOff>
    </xdr:to>
    <xdr:sp macro="" textlink="">
      <xdr:nvSpPr>
        <xdr:cNvPr id="49168" name="テキスト ボックス 49167">
          <a:extLst>
            <a:ext uri="{FF2B5EF4-FFF2-40B4-BE49-F238E27FC236}">
              <a16:creationId xmlns:a16="http://schemas.microsoft.com/office/drawing/2014/main" id="{00000000-0008-0000-0200-000010C00000}"/>
            </a:ext>
          </a:extLst>
        </xdr:cNvPr>
        <xdr:cNvSpPr txBox="1"/>
      </xdr:nvSpPr>
      <xdr:spPr>
        <a:xfrm>
          <a:off x="11214467" y="513226"/>
          <a:ext cx="4625608"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ご予算設定をご入力・選択いただくと自動で表示されます。</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47</xdr:col>
      <xdr:colOff>152400</xdr:colOff>
      <xdr:row>0</xdr:row>
      <xdr:rowOff>0</xdr:rowOff>
    </xdr:from>
    <xdr:to>
      <xdr:col>48</xdr:col>
      <xdr:colOff>3175084</xdr:colOff>
      <xdr:row>0</xdr:row>
      <xdr:rowOff>471938</xdr:rowOff>
    </xdr:to>
    <xdr:sp macro="" textlink="">
      <xdr:nvSpPr>
        <xdr:cNvPr id="49171" name="テキスト ボックス 49170">
          <a:extLst>
            <a:ext uri="{FF2B5EF4-FFF2-40B4-BE49-F238E27FC236}">
              <a16:creationId xmlns:a16="http://schemas.microsoft.com/office/drawing/2014/main" id="{00000000-0008-0000-0200-000013C00000}"/>
            </a:ext>
          </a:extLst>
        </xdr:cNvPr>
        <xdr:cNvSpPr txBox="1"/>
      </xdr:nvSpPr>
      <xdr:spPr>
        <a:xfrm>
          <a:off x="14354175" y="0"/>
          <a:ext cx="3822784"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メモ欄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47</xdr:col>
      <xdr:colOff>165331</xdr:colOff>
      <xdr:row>0</xdr:row>
      <xdr:rowOff>379876</xdr:rowOff>
    </xdr:from>
    <xdr:to>
      <xdr:col>48</xdr:col>
      <xdr:colOff>3543300</xdr:colOff>
      <xdr:row>0</xdr:row>
      <xdr:rowOff>977558</xdr:rowOff>
    </xdr:to>
    <xdr:sp macro="" textlink="">
      <xdr:nvSpPr>
        <xdr:cNvPr id="49172" name="テキスト ボックス 49171">
          <a:extLst>
            <a:ext uri="{FF2B5EF4-FFF2-40B4-BE49-F238E27FC236}">
              <a16:creationId xmlns:a16="http://schemas.microsoft.com/office/drawing/2014/main" id="{00000000-0008-0000-0200-000014C00000}"/>
            </a:ext>
          </a:extLst>
        </xdr:cNvPr>
        <xdr:cNvSpPr txBox="1"/>
      </xdr:nvSpPr>
      <xdr:spPr>
        <a:xfrm>
          <a:off x="14367106" y="379876"/>
          <a:ext cx="4178069"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editAs="oneCell">
    <xdr:from>
      <xdr:col>17</xdr:col>
      <xdr:colOff>0</xdr:colOff>
      <xdr:row>15</xdr:row>
      <xdr:rowOff>195450</xdr:rowOff>
    </xdr:from>
    <xdr:to>
      <xdr:col>21</xdr:col>
      <xdr:colOff>395475</xdr:colOff>
      <xdr:row>22</xdr:row>
      <xdr:rowOff>114675</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163300" y="4910325"/>
          <a:ext cx="1786125" cy="1786125"/>
        </a:xfrm>
        <a:prstGeom prst="rect">
          <a:avLst/>
        </a:prstGeom>
      </xdr:spPr>
    </xdr:pic>
    <xdr:clientData/>
  </xdr:twoCellAnchor>
  <xdr:twoCellAnchor editAs="oneCell">
    <xdr:from>
      <xdr:col>22</xdr:col>
      <xdr:colOff>4725</xdr:colOff>
      <xdr:row>15</xdr:row>
      <xdr:rowOff>190650</xdr:rowOff>
    </xdr:from>
    <xdr:to>
      <xdr:col>25</xdr:col>
      <xdr:colOff>19200</xdr:colOff>
      <xdr:row>22</xdr:row>
      <xdr:rowOff>109875</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68275" y="4905525"/>
          <a:ext cx="1786125" cy="1786125"/>
        </a:xfrm>
        <a:prstGeom prst="rect">
          <a:avLst/>
        </a:prstGeom>
      </xdr:spPr>
    </xdr:pic>
    <xdr:clientData/>
  </xdr:twoCellAnchor>
  <xdr:twoCellAnchor editAs="oneCell">
    <xdr:from>
      <xdr:col>25</xdr:col>
      <xdr:colOff>209475</xdr:colOff>
      <xdr:row>15</xdr:row>
      <xdr:rowOff>195375</xdr:rowOff>
    </xdr:from>
    <xdr:to>
      <xdr:col>28</xdr:col>
      <xdr:colOff>166800</xdr:colOff>
      <xdr:row>22</xdr:row>
      <xdr:rowOff>114600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44675" y="4910250"/>
          <a:ext cx="1786125" cy="1786125"/>
        </a:xfrm>
        <a:prstGeom prst="rect">
          <a:avLst/>
        </a:prstGeom>
      </xdr:spPr>
    </xdr:pic>
    <xdr:clientData/>
  </xdr:twoCellAnchor>
  <xdr:twoCellAnchor editAs="oneCell">
    <xdr:from>
      <xdr:col>28</xdr:col>
      <xdr:colOff>366600</xdr:colOff>
      <xdr:row>15</xdr:row>
      <xdr:rowOff>190575</xdr:rowOff>
    </xdr:from>
    <xdr:to>
      <xdr:col>31</xdr:col>
      <xdr:colOff>323925</xdr:colOff>
      <xdr:row>22</xdr:row>
      <xdr:rowOff>109800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130600" y="4905450"/>
          <a:ext cx="1786125" cy="1786125"/>
        </a:xfrm>
        <a:prstGeom prst="rect">
          <a:avLst/>
        </a:prstGeom>
      </xdr:spPr>
    </xdr:pic>
    <xdr:clientData/>
  </xdr:twoCellAnchor>
  <xdr:twoCellAnchor>
    <xdr:from>
      <xdr:col>19</xdr:col>
      <xdr:colOff>9525</xdr:colOff>
      <xdr:row>27</xdr:row>
      <xdr:rowOff>72593</xdr:rowOff>
    </xdr:from>
    <xdr:to>
      <xdr:col>35</xdr:col>
      <xdr:colOff>125108</xdr:colOff>
      <xdr:row>28</xdr:row>
      <xdr:rowOff>109951</xdr:rowOff>
    </xdr:to>
    <xdr:grpSp>
      <xdr:nvGrpSpPr>
        <xdr:cNvPr id="49177" name="グループ化 49176">
          <a:extLst>
            <a:ext uri="{FF2B5EF4-FFF2-40B4-BE49-F238E27FC236}">
              <a16:creationId xmlns:a16="http://schemas.microsoft.com/office/drawing/2014/main" id="{00000000-0008-0000-0200-000019C00000}"/>
            </a:ext>
          </a:extLst>
        </xdr:cNvPr>
        <xdr:cNvGrpSpPr/>
      </xdr:nvGrpSpPr>
      <xdr:grpSpPr>
        <a:xfrm>
          <a:off x="11106150" y="7987868"/>
          <a:ext cx="9983483" cy="304058"/>
          <a:chOff x="14687550" y="8572500"/>
          <a:chExt cx="9983483" cy="304058"/>
        </a:xfrm>
      </xdr:grpSpPr>
      <xdr:sp macro="" textlink="">
        <xdr:nvSpPr>
          <xdr:cNvPr id="49178" name="テキスト ボックス 49177">
            <a:extLst>
              <a:ext uri="{FF2B5EF4-FFF2-40B4-BE49-F238E27FC236}">
                <a16:creationId xmlns:a16="http://schemas.microsoft.com/office/drawing/2014/main" id="{00000000-0008-0000-0200-00001AC00000}"/>
              </a:ext>
            </a:extLst>
          </xdr:cNvPr>
          <xdr:cNvSpPr txBox="1"/>
        </xdr:nvSpPr>
        <xdr:spPr>
          <a:xfrm>
            <a:off x="14687550" y="8572500"/>
            <a:ext cx="5954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エナジー</a:t>
            </a:r>
          </a:p>
        </xdr:txBody>
      </xdr:sp>
      <xdr:sp macro="" textlink="">
        <xdr:nvSpPr>
          <xdr:cNvPr id="49179" name="テキスト ボックス 49178">
            <a:extLst>
              <a:ext uri="{FF2B5EF4-FFF2-40B4-BE49-F238E27FC236}">
                <a16:creationId xmlns:a16="http://schemas.microsoft.com/office/drawing/2014/main" id="{00000000-0008-0000-0200-00001BC00000}"/>
              </a:ext>
            </a:extLst>
          </xdr:cNvPr>
          <xdr:cNvSpPr txBox="1"/>
        </xdr:nvSpPr>
        <xdr:spPr>
          <a:xfrm>
            <a:off x="16545759" y="8572500"/>
            <a:ext cx="6671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エレガント</a:t>
            </a:r>
          </a:p>
        </xdr:txBody>
      </xdr:sp>
      <xdr:sp macro="" textlink="">
        <xdr:nvSpPr>
          <xdr:cNvPr id="49180" name="テキスト ボックス 49179">
            <a:extLst>
              <a:ext uri="{FF2B5EF4-FFF2-40B4-BE49-F238E27FC236}">
                <a16:creationId xmlns:a16="http://schemas.microsoft.com/office/drawing/2014/main" id="{00000000-0008-0000-0200-00001CC00000}"/>
              </a:ext>
            </a:extLst>
          </xdr:cNvPr>
          <xdr:cNvSpPr txBox="1"/>
        </xdr:nvSpPr>
        <xdr:spPr>
          <a:xfrm>
            <a:off x="18384084" y="8572500"/>
            <a:ext cx="452175"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シック</a:t>
            </a:r>
          </a:p>
        </xdr:txBody>
      </xdr:sp>
      <xdr:sp macro="" textlink="">
        <xdr:nvSpPr>
          <xdr:cNvPr id="49181" name="テキスト ボックス 49180">
            <a:extLst>
              <a:ext uri="{FF2B5EF4-FFF2-40B4-BE49-F238E27FC236}">
                <a16:creationId xmlns:a16="http://schemas.microsoft.com/office/drawing/2014/main" id="{00000000-0008-0000-0200-00001DC00000}"/>
              </a:ext>
            </a:extLst>
          </xdr:cNvPr>
          <xdr:cNvSpPr txBox="1"/>
        </xdr:nvSpPr>
        <xdr:spPr>
          <a:xfrm>
            <a:off x="20279559" y="8572500"/>
            <a:ext cx="8027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スタイリッシュ</a:t>
            </a:r>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107525" y="8572500"/>
            <a:ext cx="52629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華やか</a:t>
            </a:r>
          </a:p>
        </xdr:txBody>
      </xdr:sp>
      <xdr:sp macro="" textlink="">
        <xdr:nvSpPr>
          <xdr:cNvPr id="49162" name="テキスト ボックス 49161">
            <a:extLst>
              <a:ext uri="{FF2B5EF4-FFF2-40B4-BE49-F238E27FC236}">
                <a16:creationId xmlns:a16="http://schemas.microsoft.com/office/drawing/2014/main" id="{00000000-0008-0000-0200-00000AC00000}"/>
              </a:ext>
            </a:extLst>
          </xdr:cNvPr>
          <xdr:cNvSpPr txBox="1"/>
        </xdr:nvSpPr>
        <xdr:spPr>
          <a:xfrm>
            <a:off x="23993475" y="8572500"/>
            <a:ext cx="67755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ゴージャス</a:t>
            </a:r>
          </a:p>
        </xdr:txBody>
      </xdr:sp>
    </xdr:grpSp>
    <xdr:clientData/>
  </xdr:twoCellAnchor>
  <xdr:twoCellAnchor>
    <xdr:from>
      <xdr:col>7</xdr:col>
      <xdr:colOff>666752</xdr:colOff>
      <xdr:row>0</xdr:row>
      <xdr:rowOff>152399</xdr:rowOff>
    </xdr:from>
    <xdr:to>
      <xdr:col>7</xdr:col>
      <xdr:colOff>2562226</xdr:colOff>
      <xdr:row>0</xdr:row>
      <xdr:rowOff>876299</xdr:rowOff>
    </xdr:to>
    <xdr:sp macro="" textlink="">
      <xdr:nvSpPr>
        <xdr:cNvPr id="49176" name="四角形: 角を丸くする 49175">
          <a:hlinkClick xmlns:r="http://schemas.openxmlformats.org/officeDocument/2006/relationships" r:id="rId3"/>
          <a:extLst>
            <a:ext uri="{FF2B5EF4-FFF2-40B4-BE49-F238E27FC236}">
              <a16:creationId xmlns:a16="http://schemas.microsoft.com/office/drawing/2014/main" id="{00000000-0008-0000-0200-000018C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xdr:col>
      <xdr:colOff>25204</xdr:colOff>
      <xdr:row>0</xdr:row>
      <xdr:rowOff>153824</xdr:rowOff>
    </xdr:from>
    <xdr:to>
      <xdr:col>2</xdr:col>
      <xdr:colOff>323850</xdr:colOff>
      <xdr:row>0</xdr:row>
      <xdr:rowOff>806741</xdr:rowOff>
    </xdr:to>
    <xdr:grpSp>
      <xdr:nvGrpSpPr>
        <xdr:cNvPr id="49182" name="グループ 127">
          <a:extLst>
            <a:ext uri="{FF2B5EF4-FFF2-40B4-BE49-F238E27FC236}">
              <a16:creationId xmlns:a16="http://schemas.microsoft.com/office/drawing/2014/main" id="{00000000-0008-0000-0200-00001EC00000}"/>
            </a:ext>
          </a:extLst>
        </xdr:cNvPr>
        <xdr:cNvGrpSpPr/>
      </xdr:nvGrpSpPr>
      <xdr:grpSpPr>
        <a:xfrm>
          <a:off x="215704" y="153824"/>
          <a:ext cx="489146" cy="652917"/>
          <a:chOff x="7002627" y="2818935"/>
          <a:chExt cx="744538" cy="1069975"/>
        </a:xfrm>
      </xdr:grpSpPr>
      <xdr:sp macro="" textlink="">
        <xdr:nvSpPr>
          <xdr:cNvPr id="49183" name="オートシェイプ 3">
            <a:extLst>
              <a:ext uri="{FF2B5EF4-FFF2-40B4-BE49-F238E27FC236}">
                <a16:creationId xmlns:a16="http://schemas.microsoft.com/office/drawing/2014/main" id="{00000000-0008-0000-0200-00001FC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4" name="長方形 370">
            <a:extLst>
              <a:ext uri="{FF2B5EF4-FFF2-40B4-BE49-F238E27FC236}">
                <a16:creationId xmlns:a16="http://schemas.microsoft.com/office/drawing/2014/main" id="{00000000-0008-0000-0200-000020C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5" name="長方形 371">
            <a:extLst>
              <a:ext uri="{FF2B5EF4-FFF2-40B4-BE49-F238E27FC236}">
                <a16:creationId xmlns:a16="http://schemas.microsoft.com/office/drawing/2014/main" id="{00000000-0008-0000-0200-000021C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6" name="フリーフォーム 7">
            <a:extLst>
              <a:ext uri="{FF2B5EF4-FFF2-40B4-BE49-F238E27FC236}">
                <a16:creationId xmlns:a16="http://schemas.microsoft.com/office/drawing/2014/main" id="{00000000-0008-0000-0200-000022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7" name="フリーフォーム 8">
            <a:extLst>
              <a:ext uri="{FF2B5EF4-FFF2-40B4-BE49-F238E27FC236}">
                <a16:creationId xmlns:a16="http://schemas.microsoft.com/office/drawing/2014/main" id="{00000000-0008-0000-0200-000023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8" name="フリーフォーム 9">
            <a:extLst>
              <a:ext uri="{FF2B5EF4-FFF2-40B4-BE49-F238E27FC236}">
                <a16:creationId xmlns:a16="http://schemas.microsoft.com/office/drawing/2014/main" id="{00000000-0008-0000-0200-000024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9" name="フリーフォーム 10">
            <a:extLst>
              <a:ext uri="{FF2B5EF4-FFF2-40B4-BE49-F238E27FC236}">
                <a16:creationId xmlns:a16="http://schemas.microsoft.com/office/drawing/2014/main" id="{00000000-0008-0000-0200-000025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0" name="フリーフォーム 11">
            <a:extLst>
              <a:ext uri="{FF2B5EF4-FFF2-40B4-BE49-F238E27FC236}">
                <a16:creationId xmlns:a16="http://schemas.microsoft.com/office/drawing/2014/main" id="{00000000-0008-0000-0200-000026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1" name="フリーフォーム 12">
            <a:extLst>
              <a:ext uri="{FF2B5EF4-FFF2-40B4-BE49-F238E27FC236}">
                <a16:creationId xmlns:a16="http://schemas.microsoft.com/office/drawing/2014/main" id="{00000000-0008-0000-0200-000027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2" name="長方形 378">
            <a:extLst>
              <a:ext uri="{FF2B5EF4-FFF2-40B4-BE49-F238E27FC236}">
                <a16:creationId xmlns:a16="http://schemas.microsoft.com/office/drawing/2014/main" id="{00000000-0008-0000-0200-000028C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3" name="長方形 379">
            <a:extLst>
              <a:ext uri="{FF2B5EF4-FFF2-40B4-BE49-F238E27FC236}">
                <a16:creationId xmlns:a16="http://schemas.microsoft.com/office/drawing/2014/main" id="{00000000-0008-0000-0200-000029C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4" name="長方形 380">
            <a:extLst>
              <a:ext uri="{FF2B5EF4-FFF2-40B4-BE49-F238E27FC236}">
                <a16:creationId xmlns:a16="http://schemas.microsoft.com/office/drawing/2014/main" id="{00000000-0008-0000-0200-00002AC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5" name="長方形 381">
            <a:extLst>
              <a:ext uri="{FF2B5EF4-FFF2-40B4-BE49-F238E27FC236}">
                <a16:creationId xmlns:a16="http://schemas.microsoft.com/office/drawing/2014/main" id="{00000000-0008-0000-0200-00002BC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6" name="長方形 382">
            <a:extLst>
              <a:ext uri="{FF2B5EF4-FFF2-40B4-BE49-F238E27FC236}">
                <a16:creationId xmlns:a16="http://schemas.microsoft.com/office/drawing/2014/main" id="{00000000-0008-0000-0200-00002CC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7" name="長方形 383">
            <a:extLst>
              <a:ext uri="{FF2B5EF4-FFF2-40B4-BE49-F238E27FC236}">
                <a16:creationId xmlns:a16="http://schemas.microsoft.com/office/drawing/2014/main" id="{00000000-0008-0000-0200-00002DC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542925</xdr:rowOff>
    </xdr:from>
    <xdr:to>
      <xdr:col>3</xdr:col>
      <xdr:colOff>3524250</xdr:colOff>
      <xdr:row>0</xdr:row>
      <xdr:rowOff>542925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22</xdr:row>
      <xdr:rowOff>57150</xdr:rowOff>
    </xdr:from>
    <xdr:to>
      <xdr:col>3</xdr:col>
      <xdr:colOff>1381125</xdr:colOff>
      <xdr:row>24</xdr:row>
      <xdr:rowOff>47625</xdr:rowOff>
    </xdr:to>
    <xdr:sp macro="" textlink="">
      <xdr:nvSpPr>
        <xdr:cNvPr id="5" name="四角形: 角を丸くする 4">
          <a:hlinkClick xmlns:r="http://schemas.openxmlformats.org/officeDocument/2006/relationships" r:id="rId13"/>
          <a:extLst>
            <a:ext uri="{FF2B5EF4-FFF2-40B4-BE49-F238E27FC236}">
              <a16:creationId xmlns:a16="http://schemas.microsoft.com/office/drawing/2014/main" id="{00000000-0008-0000-0200-000005000000}"/>
            </a:ext>
          </a:extLst>
        </xdr:cNvPr>
        <xdr:cNvSpPr/>
      </xdr:nvSpPr>
      <xdr:spPr>
        <a:xfrm>
          <a:off x="390525"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1240795</xdr:colOff>
      <xdr:row>23</xdr:row>
      <xdr:rowOff>142876</xdr:rowOff>
    </xdr:from>
    <xdr:to>
      <xdr:col>3</xdr:col>
      <xdr:colOff>1666877</xdr:colOff>
      <xdr:row>24</xdr:row>
      <xdr:rowOff>257175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21895" y="6991351"/>
          <a:ext cx="426082" cy="380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101</xdr:col>
      <xdr:colOff>180975</xdr:colOff>
      <xdr:row>0</xdr:row>
      <xdr:rowOff>967715</xdr:rowOff>
    </xdr:to>
    <xdr:sp macro="" textlink="">
      <xdr:nvSpPr>
        <xdr:cNvPr id="2" name="長方形 215">
          <a:extLst>
            <a:ext uri="{FF2B5EF4-FFF2-40B4-BE49-F238E27FC236}">
              <a16:creationId xmlns:a16="http://schemas.microsoft.com/office/drawing/2014/main" id="{00000000-0008-0000-0400-000002000000}"/>
            </a:ext>
          </a:extLst>
        </xdr:cNvPr>
        <xdr:cNvSpPr/>
      </xdr:nvSpPr>
      <xdr:spPr>
        <a:xfrm>
          <a:off x="0" y="0"/>
          <a:ext cx="19088100" cy="96771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GB" sz="1100">
            <a:latin typeface="Meiryo UI" panose="020B0604030504040204" pitchFamily="50" charset="-128"/>
            <a:ea typeface="Meiryo UI" panose="020B0604030504040204" pitchFamily="50" charset="-128"/>
          </a:endParaRPr>
        </a:p>
      </xdr:txBody>
    </xdr:sp>
    <xdr:clientData/>
  </xdr:twoCellAnchor>
  <xdr:twoCellAnchor editAs="oneCell">
    <xdr:from>
      <xdr:col>1</xdr:col>
      <xdr:colOff>0</xdr:colOff>
      <xdr:row>21</xdr:row>
      <xdr:rowOff>0</xdr:rowOff>
    </xdr:from>
    <xdr:to>
      <xdr:col>2</xdr:col>
      <xdr:colOff>123825</xdr:colOff>
      <xdr:row>22</xdr:row>
      <xdr:rowOff>0</xdr:rowOff>
    </xdr:to>
    <xdr:sp macro="" textlink="">
      <xdr:nvSpPr>
        <xdr:cNvPr id="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3000000}"/>
            </a:ext>
          </a:extLst>
        </xdr:cNvPr>
        <xdr:cNvSpPr/>
      </xdr:nvSpPr>
      <xdr:spPr bwMode="auto">
        <a:xfrm>
          <a:off x="18097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34</xdr:col>
      <xdr:colOff>104775</xdr:colOff>
      <xdr:row>21</xdr:row>
      <xdr:rowOff>0</xdr:rowOff>
    </xdr:from>
    <xdr:ext cx="3048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4000000}"/>
            </a:ext>
          </a:extLst>
        </xdr:cNvPr>
        <xdr:cNvSpPr/>
      </xdr:nvSpPr>
      <xdr:spPr bwMode="auto">
        <a:xfrm>
          <a:off x="625792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xdr:col>
      <xdr:colOff>138170</xdr:colOff>
      <xdr:row>0</xdr:row>
      <xdr:rowOff>154371</xdr:rowOff>
    </xdr:from>
    <xdr:to>
      <xdr:col>36</xdr:col>
      <xdr:colOff>1677</xdr:colOff>
      <xdr:row>0</xdr:row>
      <xdr:rowOff>835566</xdr:rowOff>
    </xdr:to>
    <xdr:grpSp>
      <xdr:nvGrpSpPr>
        <xdr:cNvPr id="6" name="グループ 216" descr="&quot;&quot;" title="休暇項目のチェックリスト">
          <a:extLst>
            <a:ext uri="{FF2B5EF4-FFF2-40B4-BE49-F238E27FC236}">
              <a16:creationId xmlns:a16="http://schemas.microsoft.com/office/drawing/2014/main" id="{00000000-0008-0000-0400-000006000000}"/>
            </a:ext>
          </a:extLst>
        </xdr:cNvPr>
        <xdr:cNvGrpSpPr/>
      </xdr:nvGrpSpPr>
      <xdr:grpSpPr>
        <a:xfrm>
          <a:off x="319145" y="154371"/>
          <a:ext cx="6197632" cy="681195"/>
          <a:chOff x="2791304" y="276225"/>
          <a:chExt cx="5409451" cy="977616"/>
        </a:xfrm>
      </xdr:grpSpPr>
      <xdr:grpSp>
        <xdr:nvGrpSpPr>
          <xdr:cNvPr id="7" name="休暇の項目のチェックリスト" descr="&quot;&quot;" title="休暇項目のチェックリスト">
            <a:extLst>
              <a:ext uri="{FF2B5EF4-FFF2-40B4-BE49-F238E27FC236}">
                <a16:creationId xmlns:a16="http://schemas.microsoft.com/office/drawing/2014/main" id="{00000000-0008-0000-0400-000007000000}"/>
              </a:ext>
            </a:extLst>
          </xdr:cNvPr>
          <xdr:cNvGrpSpPr/>
        </xdr:nvGrpSpPr>
        <xdr:grpSpPr>
          <a:xfrm>
            <a:off x="2799789" y="276225"/>
            <a:ext cx="5400966" cy="977616"/>
            <a:chOff x="3686175" y="152400"/>
            <a:chExt cx="3431015" cy="977616"/>
          </a:xfrm>
        </xdr:grpSpPr>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686175" y="152400"/>
              <a:ext cx="26670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お支払い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3695196" y="704691"/>
              <a:ext cx="3421994" cy="42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お支払い方法を選択してください</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grpSp>
      <xdr:cxnSp macro="">
        <xdr:nvCxnSpPr>
          <xdr:cNvPr id="8" name="直線​​コネクタ 320">
            <a:extLst>
              <a:ext uri="{FF2B5EF4-FFF2-40B4-BE49-F238E27FC236}">
                <a16:creationId xmlns:a16="http://schemas.microsoft.com/office/drawing/2014/main" id="{00000000-0008-0000-0400-000008000000}"/>
              </a:ext>
            </a:extLst>
          </xdr:cNvPr>
          <xdr:cNvCxnSpPr/>
        </xdr:nvCxnSpPr>
        <xdr:spPr>
          <a:xfrm>
            <a:off x="2791304" y="795683"/>
            <a:ext cx="3728627" cy="0"/>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31</xdr:col>
      <xdr:colOff>95251</xdr:colOff>
      <xdr:row>0</xdr:row>
      <xdr:rowOff>114300</xdr:rowOff>
    </xdr:from>
    <xdr:to>
      <xdr:col>42</xdr:col>
      <xdr:colOff>47627</xdr:colOff>
      <xdr:row>0</xdr:row>
      <xdr:rowOff>838200</xdr:rowOff>
    </xdr:to>
    <xdr:sp macro="" textlink="">
      <xdr:nvSpPr>
        <xdr:cNvPr id="21" name="四角形: 角を丸くする 20">
          <a:hlinkClick xmlns:r="http://schemas.openxmlformats.org/officeDocument/2006/relationships" r:id="rId1"/>
          <a:extLst>
            <a:ext uri="{FF2B5EF4-FFF2-40B4-BE49-F238E27FC236}">
              <a16:creationId xmlns:a16="http://schemas.microsoft.com/office/drawing/2014/main" id="{00000000-0008-0000-0400-000015000000}"/>
            </a:ext>
          </a:extLst>
        </xdr:cNvPr>
        <xdr:cNvSpPr/>
      </xdr:nvSpPr>
      <xdr:spPr>
        <a:xfrm>
          <a:off x="5705476" y="114300"/>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43</xdr:col>
      <xdr:colOff>28575</xdr:colOff>
      <xdr:row>0</xdr:row>
      <xdr:rowOff>133350</xdr:rowOff>
    </xdr:from>
    <xdr:to>
      <xdr:col>53</xdr:col>
      <xdr:colOff>161926</xdr:colOff>
      <xdr:row>0</xdr:row>
      <xdr:rowOff>857250</xdr:rowOff>
    </xdr:to>
    <xdr:sp macro="" textlink="">
      <xdr:nvSpPr>
        <xdr:cNvPr id="22" name="四角形: 角を丸くする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7810500" y="133350"/>
          <a:ext cx="1943101"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bg1"/>
              </a:solidFill>
              <a:latin typeface="Meiryo UI" panose="020B0604030504040204" pitchFamily="50" charset="-128"/>
              <a:ea typeface="Meiryo UI" panose="020B0604030504040204" pitchFamily="50" charset="-128"/>
            </a:rPr>
            <a:t>ご注文情報に戻る</a:t>
          </a:r>
        </a:p>
      </xdr:txBody>
    </xdr:sp>
    <xdr:clientData/>
  </xdr:twoCellAnchor>
  <xdr:oneCellAnchor>
    <xdr:from>
      <xdr:col>23</xdr:col>
      <xdr:colOff>72366</xdr:colOff>
      <xdr:row>0</xdr:row>
      <xdr:rowOff>205924</xdr:rowOff>
    </xdr:from>
    <xdr:ext cx="472156" cy="608878"/>
    <xdr:grpSp>
      <xdr:nvGrpSpPr>
        <xdr:cNvPr id="23" name="グループ 131">
          <a:extLst>
            <a:ext uri="{FF2B5EF4-FFF2-40B4-BE49-F238E27FC236}">
              <a16:creationId xmlns:a16="http://schemas.microsoft.com/office/drawing/2014/main" id="{00000000-0008-0000-0400-000017000000}"/>
            </a:ext>
          </a:extLst>
        </xdr:cNvPr>
        <xdr:cNvGrpSpPr/>
      </xdr:nvGrpSpPr>
      <xdr:grpSpPr>
        <a:xfrm rot="434672">
          <a:off x="4234791" y="205924"/>
          <a:ext cx="472156" cy="608878"/>
          <a:chOff x="7297087" y="3372247"/>
          <a:chExt cx="236538" cy="318918"/>
        </a:xfrm>
      </xdr:grpSpPr>
      <xdr:sp macro="" textlink="">
        <xdr:nvSpPr>
          <xdr:cNvPr id="24" name="フリーフォーム 28">
            <a:extLst>
              <a:ext uri="{FF2B5EF4-FFF2-40B4-BE49-F238E27FC236}">
                <a16:creationId xmlns:a16="http://schemas.microsoft.com/office/drawing/2014/main" id="{00000000-0008-0000-0400-000018000000}"/>
              </a:ext>
            </a:extLst>
          </xdr:cNvPr>
          <xdr:cNvSpPr>
            <a:spLocks/>
          </xdr:cNvSpPr>
        </xdr:nvSpPr>
        <xdr:spPr bwMode="auto">
          <a:xfrm>
            <a:off x="7297087" y="3372247"/>
            <a:ext cx="236538" cy="318918"/>
          </a:xfrm>
          <a:custGeom>
            <a:avLst/>
            <a:gdLst>
              <a:gd name="T0" fmla="*/ 0 w 290"/>
              <a:gd name="T1" fmla="*/ 0 h 391"/>
              <a:gd name="T2" fmla="*/ 0 w 290"/>
              <a:gd name="T3" fmla="*/ 391 h 391"/>
              <a:gd name="T4" fmla="*/ 34 w 290"/>
              <a:gd name="T5" fmla="*/ 365 h 391"/>
              <a:gd name="T6" fmla="*/ 73 w 290"/>
              <a:gd name="T7" fmla="*/ 388 h 391"/>
              <a:gd name="T8" fmla="*/ 107 w 290"/>
              <a:gd name="T9" fmla="*/ 362 h 391"/>
              <a:gd name="T10" fmla="*/ 146 w 290"/>
              <a:gd name="T11" fmla="*/ 385 h 391"/>
              <a:gd name="T12" fmla="*/ 179 w 290"/>
              <a:gd name="T13" fmla="*/ 359 h 391"/>
              <a:gd name="T14" fmla="*/ 218 w 290"/>
              <a:gd name="T15" fmla="*/ 382 h 391"/>
              <a:gd name="T16" fmla="*/ 251 w 290"/>
              <a:gd name="T17" fmla="*/ 356 h 391"/>
              <a:gd name="T18" fmla="*/ 290 w 290"/>
              <a:gd name="T19" fmla="*/ 379 h 391"/>
              <a:gd name="T20" fmla="*/ 290 w 290"/>
              <a:gd name="T21" fmla="*/ 0 h 391"/>
              <a:gd name="T22" fmla="*/ 0 w 290"/>
              <a:gd name="T23" fmla="*/ 0 h 3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90" h="391">
                <a:moveTo>
                  <a:pt x="0" y="0"/>
                </a:moveTo>
                <a:lnTo>
                  <a:pt x="0" y="391"/>
                </a:lnTo>
                <a:lnTo>
                  <a:pt x="34" y="365"/>
                </a:lnTo>
                <a:lnTo>
                  <a:pt x="73" y="388"/>
                </a:lnTo>
                <a:lnTo>
                  <a:pt x="107" y="362"/>
                </a:lnTo>
                <a:lnTo>
                  <a:pt x="146" y="385"/>
                </a:lnTo>
                <a:lnTo>
                  <a:pt x="179" y="359"/>
                </a:lnTo>
                <a:lnTo>
                  <a:pt x="218" y="382"/>
                </a:lnTo>
                <a:lnTo>
                  <a:pt x="251" y="356"/>
                </a:lnTo>
                <a:lnTo>
                  <a:pt x="290" y="379"/>
                </a:lnTo>
                <a:lnTo>
                  <a:pt x="290" y="0"/>
                </a:lnTo>
                <a:lnTo>
                  <a:pt x="0" y="0"/>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長方形 152">
            <a:extLst>
              <a:ext uri="{FF2B5EF4-FFF2-40B4-BE49-F238E27FC236}">
                <a16:creationId xmlns:a16="http://schemas.microsoft.com/office/drawing/2014/main" id="{00000000-0008-0000-0400-000019000000}"/>
              </a:ext>
            </a:extLst>
          </xdr:cNvPr>
          <xdr:cNvSpPr>
            <a:spLocks noChangeArrowheads="1"/>
          </xdr:cNvSpPr>
        </xdr:nvSpPr>
        <xdr:spPr bwMode="auto">
          <a:xfrm>
            <a:off x="7322372" y="340571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長方形 153">
            <a:extLst>
              <a:ext uri="{FF2B5EF4-FFF2-40B4-BE49-F238E27FC236}">
                <a16:creationId xmlns:a16="http://schemas.microsoft.com/office/drawing/2014/main" id="{00000000-0008-0000-0400-00001A000000}"/>
              </a:ext>
            </a:extLst>
          </xdr:cNvPr>
          <xdr:cNvSpPr>
            <a:spLocks noChangeArrowheads="1"/>
          </xdr:cNvSpPr>
        </xdr:nvSpPr>
        <xdr:spPr bwMode="auto">
          <a:xfrm>
            <a:off x="7322372" y="345628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長方形 154">
            <a:extLst>
              <a:ext uri="{FF2B5EF4-FFF2-40B4-BE49-F238E27FC236}">
                <a16:creationId xmlns:a16="http://schemas.microsoft.com/office/drawing/2014/main" id="{00000000-0008-0000-0400-00001B000000}"/>
              </a:ext>
            </a:extLst>
          </xdr:cNvPr>
          <xdr:cNvSpPr>
            <a:spLocks noChangeArrowheads="1"/>
          </xdr:cNvSpPr>
        </xdr:nvSpPr>
        <xdr:spPr bwMode="auto">
          <a:xfrm>
            <a:off x="7322372" y="350685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長方形 155">
            <a:extLst>
              <a:ext uri="{FF2B5EF4-FFF2-40B4-BE49-F238E27FC236}">
                <a16:creationId xmlns:a16="http://schemas.microsoft.com/office/drawing/2014/main" id="{00000000-0008-0000-0400-00001C000000}"/>
              </a:ext>
            </a:extLst>
          </xdr:cNvPr>
          <xdr:cNvSpPr>
            <a:spLocks noChangeArrowheads="1"/>
          </xdr:cNvSpPr>
        </xdr:nvSpPr>
        <xdr:spPr bwMode="auto">
          <a:xfrm>
            <a:off x="7322372" y="355742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長方形 156">
            <a:extLst>
              <a:ext uri="{FF2B5EF4-FFF2-40B4-BE49-F238E27FC236}">
                <a16:creationId xmlns:a16="http://schemas.microsoft.com/office/drawing/2014/main" id="{00000000-0008-0000-0400-00001D000000}"/>
              </a:ext>
            </a:extLst>
          </xdr:cNvPr>
          <xdr:cNvSpPr>
            <a:spLocks noChangeArrowheads="1"/>
          </xdr:cNvSpPr>
        </xdr:nvSpPr>
        <xdr:spPr bwMode="auto">
          <a:xfrm>
            <a:off x="7415356" y="3608745"/>
            <a:ext cx="92984" cy="22919"/>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20</xdr:col>
      <xdr:colOff>69259</xdr:colOff>
      <xdr:row>0</xdr:row>
      <xdr:rowOff>323850</xdr:rowOff>
    </xdr:from>
    <xdr:ext cx="627011" cy="452512"/>
    <xdr:grpSp>
      <xdr:nvGrpSpPr>
        <xdr:cNvPr id="30" name="グループ 132">
          <a:extLst>
            <a:ext uri="{FF2B5EF4-FFF2-40B4-BE49-F238E27FC236}">
              <a16:creationId xmlns:a16="http://schemas.microsoft.com/office/drawing/2014/main" id="{00000000-0008-0000-0400-00001E000000}"/>
            </a:ext>
          </a:extLst>
        </xdr:cNvPr>
        <xdr:cNvGrpSpPr/>
      </xdr:nvGrpSpPr>
      <xdr:grpSpPr>
        <a:xfrm rot="983998">
          <a:off x="3688759" y="323850"/>
          <a:ext cx="627011" cy="452512"/>
          <a:chOff x="4645025" y="3119263"/>
          <a:chExt cx="678216" cy="487537"/>
        </a:xfrm>
      </xdr:grpSpPr>
      <xdr:grpSp>
        <xdr:nvGrpSpPr>
          <xdr:cNvPr id="31" name="グループ 133">
            <a:extLst>
              <a:ext uri="{FF2B5EF4-FFF2-40B4-BE49-F238E27FC236}">
                <a16:creationId xmlns:a16="http://schemas.microsoft.com/office/drawing/2014/main" id="{00000000-0008-0000-0400-00001F000000}"/>
              </a:ext>
            </a:extLst>
          </xdr:cNvPr>
          <xdr:cNvGrpSpPr/>
        </xdr:nvGrpSpPr>
        <xdr:grpSpPr>
          <a:xfrm>
            <a:off x="4645025" y="3314700"/>
            <a:ext cx="563563" cy="292100"/>
            <a:chOff x="4645025" y="3314700"/>
            <a:chExt cx="563563" cy="292100"/>
          </a:xfrm>
        </xdr:grpSpPr>
        <xdr:sp macro="" textlink="">
          <xdr:nvSpPr>
            <xdr:cNvPr id="44" name="長方形 146">
              <a:extLst>
                <a:ext uri="{FF2B5EF4-FFF2-40B4-BE49-F238E27FC236}">
                  <a16:creationId xmlns:a16="http://schemas.microsoft.com/office/drawing/2014/main" id="{00000000-0008-0000-0400-00002C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フリーフォーム 38">
              <a:extLst>
                <a:ext uri="{FF2B5EF4-FFF2-40B4-BE49-F238E27FC236}">
                  <a16:creationId xmlns:a16="http://schemas.microsoft.com/office/drawing/2014/main" id="{00000000-0008-0000-0400-00002D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円/楕円 148">
              <a:extLst>
                <a:ext uri="{FF2B5EF4-FFF2-40B4-BE49-F238E27FC236}">
                  <a16:creationId xmlns:a16="http://schemas.microsoft.com/office/drawing/2014/main" id="{00000000-0008-0000-0400-00002E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円/楕円 149">
              <a:extLst>
                <a:ext uri="{FF2B5EF4-FFF2-40B4-BE49-F238E27FC236}">
                  <a16:creationId xmlns:a16="http://schemas.microsoft.com/office/drawing/2014/main" id="{00000000-0008-0000-0400-00002F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円/楕円 150">
              <a:extLst>
                <a:ext uri="{FF2B5EF4-FFF2-40B4-BE49-F238E27FC236}">
                  <a16:creationId xmlns:a16="http://schemas.microsoft.com/office/drawing/2014/main" id="{00000000-0008-0000-0400-000030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2" name="グループ 134">
            <a:extLst>
              <a:ext uri="{FF2B5EF4-FFF2-40B4-BE49-F238E27FC236}">
                <a16:creationId xmlns:a16="http://schemas.microsoft.com/office/drawing/2014/main" id="{00000000-0008-0000-0400-000020000000}"/>
              </a:ext>
            </a:extLst>
          </xdr:cNvPr>
          <xdr:cNvGrpSpPr/>
        </xdr:nvGrpSpPr>
        <xdr:grpSpPr>
          <a:xfrm rot="1198239">
            <a:off x="4689805" y="3221169"/>
            <a:ext cx="563563" cy="292100"/>
            <a:chOff x="4645025" y="3314700"/>
            <a:chExt cx="563563" cy="292100"/>
          </a:xfrm>
        </xdr:grpSpPr>
        <xdr:sp macro="" textlink="">
          <xdr:nvSpPr>
            <xdr:cNvPr id="39" name="長方形 141">
              <a:extLst>
                <a:ext uri="{FF2B5EF4-FFF2-40B4-BE49-F238E27FC236}">
                  <a16:creationId xmlns:a16="http://schemas.microsoft.com/office/drawing/2014/main" id="{00000000-0008-0000-0400-000027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38">
              <a:extLst>
                <a:ext uri="{FF2B5EF4-FFF2-40B4-BE49-F238E27FC236}">
                  <a16:creationId xmlns:a16="http://schemas.microsoft.com/office/drawing/2014/main" id="{00000000-0008-0000-0400-000028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円/楕円 143">
              <a:extLst>
                <a:ext uri="{FF2B5EF4-FFF2-40B4-BE49-F238E27FC236}">
                  <a16:creationId xmlns:a16="http://schemas.microsoft.com/office/drawing/2014/main" id="{00000000-0008-0000-0400-000029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円/楕円 144">
              <a:extLst>
                <a:ext uri="{FF2B5EF4-FFF2-40B4-BE49-F238E27FC236}">
                  <a16:creationId xmlns:a16="http://schemas.microsoft.com/office/drawing/2014/main" id="{00000000-0008-0000-0400-00002A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円/楕円 145">
              <a:extLst>
                <a:ext uri="{FF2B5EF4-FFF2-40B4-BE49-F238E27FC236}">
                  <a16:creationId xmlns:a16="http://schemas.microsoft.com/office/drawing/2014/main" id="{00000000-0008-0000-0400-00002B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3" name="グループ 135">
            <a:extLst>
              <a:ext uri="{FF2B5EF4-FFF2-40B4-BE49-F238E27FC236}">
                <a16:creationId xmlns:a16="http://schemas.microsoft.com/office/drawing/2014/main" id="{00000000-0008-0000-0400-000021000000}"/>
              </a:ext>
            </a:extLst>
          </xdr:cNvPr>
          <xdr:cNvGrpSpPr/>
        </xdr:nvGrpSpPr>
        <xdr:grpSpPr>
          <a:xfrm rot="2480853">
            <a:off x="4759678" y="3119263"/>
            <a:ext cx="563563" cy="292100"/>
            <a:chOff x="4645025" y="3314700"/>
            <a:chExt cx="563563" cy="292100"/>
          </a:xfrm>
        </xdr:grpSpPr>
        <xdr:sp macro="" textlink="">
          <xdr:nvSpPr>
            <xdr:cNvPr id="34" name="長方形 136">
              <a:extLst>
                <a:ext uri="{FF2B5EF4-FFF2-40B4-BE49-F238E27FC236}">
                  <a16:creationId xmlns:a16="http://schemas.microsoft.com/office/drawing/2014/main" id="{00000000-0008-0000-0400-000022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5" name="フリーフォーム 38">
              <a:extLst>
                <a:ext uri="{FF2B5EF4-FFF2-40B4-BE49-F238E27FC236}">
                  <a16:creationId xmlns:a16="http://schemas.microsoft.com/office/drawing/2014/main" id="{00000000-0008-0000-0400-000023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円/楕円 138">
              <a:extLst>
                <a:ext uri="{FF2B5EF4-FFF2-40B4-BE49-F238E27FC236}">
                  <a16:creationId xmlns:a16="http://schemas.microsoft.com/office/drawing/2014/main" id="{00000000-0008-0000-0400-000024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円/楕円 139">
              <a:extLst>
                <a:ext uri="{FF2B5EF4-FFF2-40B4-BE49-F238E27FC236}">
                  <a16:creationId xmlns:a16="http://schemas.microsoft.com/office/drawing/2014/main" id="{00000000-0008-0000-0400-000025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円/楕円 140">
              <a:extLst>
                <a:ext uri="{FF2B5EF4-FFF2-40B4-BE49-F238E27FC236}">
                  <a16:creationId xmlns:a16="http://schemas.microsoft.com/office/drawing/2014/main" id="{00000000-0008-0000-0400-000026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clientData/>
  </xdr:oneCellAnchor>
  <xdr:oneCellAnchor>
    <xdr:from>
      <xdr:col>18</xdr:col>
      <xdr:colOff>95255</xdr:colOff>
      <xdr:row>0</xdr:row>
      <xdr:rowOff>544176</xdr:rowOff>
    </xdr:from>
    <xdr:ext cx="460796" cy="297285"/>
    <xdr:grpSp>
      <xdr:nvGrpSpPr>
        <xdr:cNvPr id="49" name="グループ 130">
          <a:extLst>
            <a:ext uri="{FF2B5EF4-FFF2-40B4-BE49-F238E27FC236}">
              <a16:creationId xmlns:a16="http://schemas.microsoft.com/office/drawing/2014/main" id="{00000000-0008-0000-0400-000031000000}"/>
            </a:ext>
          </a:extLst>
        </xdr:cNvPr>
        <xdr:cNvGrpSpPr/>
      </xdr:nvGrpSpPr>
      <xdr:grpSpPr>
        <a:xfrm rot="21076114">
          <a:off x="3352805" y="544176"/>
          <a:ext cx="460796" cy="297285"/>
          <a:chOff x="6813550" y="3471863"/>
          <a:chExt cx="461963" cy="296862"/>
        </a:xfrm>
      </xdr:grpSpPr>
      <xdr:sp macro="" textlink="">
        <xdr:nvSpPr>
          <xdr:cNvPr id="50" name="フリーフォーム 22">
            <a:extLst>
              <a:ext uri="{FF2B5EF4-FFF2-40B4-BE49-F238E27FC236}">
                <a16:creationId xmlns:a16="http://schemas.microsoft.com/office/drawing/2014/main" id="{00000000-0008-0000-0400-00003200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 name="長方形 158">
            <a:extLst>
              <a:ext uri="{FF2B5EF4-FFF2-40B4-BE49-F238E27FC236}">
                <a16:creationId xmlns:a16="http://schemas.microsoft.com/office/drawing/2014/main" id="{00000000-0008-0000-0400-00003300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2" name="フリーフォーム 24">
            <a:extLst>
              <a:ext uri="{FF2B5EF4-FFF2-40B4-BE49-F238E27FC236}">
                <a16:creationId xmlns:a16="http://schemas.microsoft.com/office/drawing/2014/main" id="{00000000-0008-0000-0400-00003400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4</xdr:col>
          <xdr:colOff>9525</xdr:colOff>
          <xdr:row>17</xdr:row>
          <xdr:rowOff>323850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76200</xdr:rowOff>
        </xdr:from>
        <xdr:to>
          <xdr:col>4</xdr:col>
          <xdr:colOff>9525</xdr:colOff>
          <xdr:row>13</xdr:row>
          <xdr:rowOff>276225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oneCellAnchor>
    <xdr:from>
      <xdr:col>2</xdr:col>
      <xdr:colOff>0</xdr:colOff>
      <xdr:row>21</xdr:row>
      <xdr:rowOff>0</xdr:rowOff>
    </xdr:from>
    <xdr:ext cx="304800" cy="200025"/>
    <xdr:sp macro="" textlink="">
      <xdr:nvSpPr>
        <xdr:cNvPr id="7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A000000}"/>
            </a:ext>
          </a:extLst>
        </xdr:cNvPr>
        <xdr:cNvSpPr/>
      </xdr:nvSpPr>
      <xdr:spPr bwMode="auto">
        <a:xfrm>
          <a:off x="361950"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mc:AlternateContent xmlns:mc="http://schemas.openxmlformats.org/markup-compatibility/2006">
    <mc:Choice xmlns:a14="http://schemas.microsoft.com/office/drawing/2010/main" Requires="a14">
      <xdr:twoCellAnchor editAs="oneCell">
        <xdr:from>
          <xdr:col>2</xdr:col>
          <xdr:colOff>66675</xdr:colOff>
          <xdr:row>5</xdr:row>
          <xdr:rowOff>76200</xdr:rowOff>
        </xdr:from>
        <xdr:to>
          <xdr:col>4</xdr:col>
          <xdr:colOff>9525</xdr:colOff>
          <xdr:row>5</xdr:row>
          <xdr:rowOff>276225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4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76200</xdr:rowOff>
        </xdr:from>
        <xdr:to>
          <xdr:col>4</xdr:col>
          <xdr:colOff>9525</xdr:colOff>
          <xdr:row>9</xdr:row>
          <xdr:rowOff>276225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4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15</xdr:col>
      <xdr:colOff>95250</xdr:colOff>
      <xdr:row>3</xdr:row>
      <xdr:rowOff>76200</xdr:rowOff>
    </xdr:from>
    <xdr:to>
      <xdr:col>31</xdr:col>
      <xdr:colOff>161925</xdr:colOff>
      <xdr:row>5</xdr:row>
      <xdr:rowOff>47626</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2809875" y="6267450"/>
          <a:ext cx="2962275" cy="40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0</xdr:rowOff>
    </xdr:from>
    <xdr:to>
      <xdr:col>55</xdr:col>
      <xdr:colOff>28575</xdr:colOff>
      <xdr:row>5</xdr:row>
      <xdr:rowOff>238126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2809875" y="1885950"/>
          <a:ext cx="7172325" cy="23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4</xdr:row>
      <xdr:rowOff>76199</xdr:rowOff>
    </xdr:from>
    <xdr:to>
      <xdr:col>57</xdr:col>
      <xdr:colOff>161925</xdr:colOff>
      <xdr:row>5</xdr:row>
      <xdr:rowOff>57150</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2809875" y="1714499"/>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7</xdr:row>
      <xdr:rowOff>95249</xdr:rowOff>
    </xdr:from>
    <xdr:to>
      <xdr:col>42</xdr:col>
      <xdr:colOff>123825</xdr:colOff>
      <xdr:row>9</xdr:row>
      <xdr:rowOff>66675</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762500" y="7258049"/>
          <a:ext cx="2962275"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）お振込手数料はお客様ご負担となります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9</xdr:row>
      <xdr:rowOff>9524</xdr:rowOff>
    </xdr:from>
    <xdr:to>
      <xdr:col>65</xdr:col>
      <xdr:colOff>76200</xdr:colOff>
      <xdr:row>9</xdr:row>
      <xdr:rowOff>247650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4762500" y="28670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8</xdr:row>
      <xdr:rowOff>85723</xdr:rowOff>
    </xdr:from>
    <xdr:to>
      <xdr:col>68</xdr:col>
      <xdr:colOff>19050</xdr:colOff>
      <xdr:row>9</xdr:row>
      <xdr:rowOff>66674</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4762500" y="2695573"/>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9</xdr:row>
      <xdr:rowOff>190500</xdr:rowOff>
    </xdr:from>
    <xdr:to>
      <xdr:col>65</xdr:col>
      <xdr:colOff>76200</xdr:colOff>
      <xdr:row>10</xdr:row>
      <xdr:rowOff>66676</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4762500" y="3048000"/>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a:t>
          </a:r>
          <a:r>
            <a:rPr lang="ja-JP" altLang="en-US" sz="900" b="0" i="0" u="sng">
              <a:solidFill>
                <a:schemeClr val="tx1">
                  <a:lumMod val="65000"/>
                  <a:lumOff val="35000"/>
                </a:schemeClr>
              </a:solidFill>
              <a:effectLst/>
              <a:latin typeface="Meiryo UI" panose="020B0604030504040204" pitchFamily="50" charset="-128"/>
              <a:ea typeface="Meiryo UI" panose="020B0604030504040204" pitchFamily="50" charset="-128"/>
              <a:cs typeface="+mn-cs"/>
            </a:rPr>
            <a:t>三井住友銀行　青山支店　普通 ６９８００１４　カ）パーク．コーポレーション</a:t>
          </a:r>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180974</xdr:rowOff>
    </xdr:from>
    <xdr:to>
      <xdr:col>55</xdr:col>
      <xdr:colOff>28575</xdr:colOff>
      <xdr:row>6</xdr:row>
      <xdr:rowOff>57150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809875" y="20669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ご使用可能カード：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Visa</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MasterCard</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American Express</a:t>
          </a:r>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47625</xdr:colOff>
      <xdr:row>18</xdr:row>
      <xdr:rowOff>123825</xdr:rowOff>
    </xdr:from>
    <xdr:to>
      <xdr:col>43</xdr:col>
      <xdr:colOff>114300</xdr:colOff>
      <xdr:row>26</xdr:row>
      <xdr:rowOff>190500</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771525" y="5362575"/>
          <a:ext cx="7124700" cy="1666875"/>
          <a:chOff x="9972675" y="3305175"/>
          <a:chExt cx="7124700" cy="1666875"/>
        </a:xfrm>
      </xdr:grpSpPr>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9972675" y="35052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9972675" y="37052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9972675" y="39052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9972675" y="4105275"/>
            <a:ext cx="7124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9972675" y="43053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9972675" y="45053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お支払い口座は右記載の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9972675" y="47053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9972675" y="330517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ご請求書払いについて</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grpSp>
    <xdr:clientData/>
  </xdr:twoCellAnchor>
  <xdr:oneCellAnchor>
    <xdr:from>
      <xdr:col>36</xdr:col>
      <xdr:colOff>0</xdr:colOff>
      <xdr:row>11</xdr:row>
      <xdr:rowOff>0</xdr:rowOff>
    </xdr:from>
    <xdr:ext cx="3048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4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11</xdr:row>
      <xdr:rowOff>0</xdr:rowOff>
    </xdr:from>
    <xdr:ext cx="3048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5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60</xdr:col>
      <xdr:colOff>0</xdr:colOff>
      <xdr:row>15</xdr:row>
      <xdr:rowOff>0</xdr:rowOff>
    </xdr:from>
    <xdr:ext cx="3048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C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15</xdr:row>
      <xdr:rowOff>0</xdr:rowOff>
    </xdr:from>
    <xdr:ext cx="3048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D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12</xdr:col>
      <xdr:colOff>2452158</xdr:colOff>
      <xdr:row>0</xdr:row>
      <xdr:rowOff>122767</xdr:rowOff>
    </xdr:from>
    <xdr:to>
      <xdr:col>13</xdr:col>
      <xdr:colOff>204259</xdr:colOff>
      <xdr:row>0</xdr:row>
      <xdr:rowOff>846667</xdr:rowOff>
    </xdr:to>
    <xdr:sp macro="" textlink="">
      <xdr:nvSpPr>
        <xdr:cNvPr id="27" name="四角形: 角を丸くする 26">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17739783" y="122767"/>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12</xdr:col>
      <xdr:colOff>419100</xdr:colOff>
      <xdr:row>0</xdr:row>
      <xdr:rowOff>114300</xdr:rowOff>
    </xdr:from>
    <xdr:to>
      <xdr:col>12</xdr:col>
      <xdr:colOff>2373843</xdr:colOff>
      <xdr:row>0</xdr:row>
      <xdr:rowOff>838200</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500-00001C000000}"/>
            </a:ext>
          </a:extLst>
        </xdr:cNvPr>
        <xdr:cNvSpPr/>
      </xdr:nvSpPr>
      <xdr:spPr>
        <a:xfrm>
          <a:off x="15706725" y="114300"/>
          <a:ext cx="1954743"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ご注文情報</a:t>
          </a:r>
        </a:p>
      </xdr:txBody>
    </xdr:sp>
    <xdr:clientData/>
  </xdr:twoCellAnchor>
  <xdr:oneCellAnchor>
    <xdr:from>
      <xdr:col>3</xdr:col>
      <xdr:colOff>1104900</xdr:colOff>
      <xdr:row>7</xdr:row>
      <xdr:rowOff>138421</xdr:rowOff>
    </xdr:from>
    <xdr:ext cx="1819275" cy="464649"/>
    <xdr:pic>
      <xdr:nvPicPr>
        <xdr:cNvPr id="32" name="図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02575" y="4615171"/>
          <a:ext cx="1819275" cy="464649"/>
        </a:xfrm>
        <a:prstGeom prst="rect">
          <a:avLst/>
        </a:prstGeom>
      </xdr:spPr>
    </xdr:pic>
    <xdr:clientData/>
  </xdr:oneCellAnchor>
  <xdr:oneCellAnchor>
    <xdr:from>
      <xdr:col>7</xdr:col>
      <xdr:colOff>9525</xdr:colOff>
      <xdr:row>12</xdr:row>
      <xdr:rowOff>133350</xdr:rowOff>
    </xdr:from>
    <xdr:ext cx="4733925" cy="3151019"/>
    <xdr:pic>
      <xdr:nvPicPr>
        <xdr:cNvPr id="33" name="図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62650" y="5362575"/>
          <a:ext cx="4733925" cy="3151019"/>
        </a:xfrm>
        <a:prstGeom prst="rect">
          <a:avLst/>
        </a:prstGeom>
      </xdr:spPr>
    </xdr:pic>
    <xdr:clientData/>
  </xdr:oneCellAnchor>
  <xdr:oneCellAnchor>
    <xdr:from>
      <xdr:col>2</xdr:col>
      <xdr:colOff>47625</xdr:colOff>
      <xdr:row>12</xdr:row>
      <xdr:rowOff>133351</xdr:rowOff>
    </xdr:from>
    <xdr:ext cx="4714876" cy="2163163"/>
    <xdr:pic>
      <xdr:nvPicPr>
        <xdr:cNvPr id="34" name="図 33">
          <a:extLst>
            <a:ext uri="{FF2B5EF4-FFF2-40B4-BE49-F238E27FC236}">
              <a16:creationId xmlns:a16="http://schemas.microsoft.com/office/drawing/2014/main" id="{00000000-0008-0000-0500-000022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929" t="29087" r="10169" b="22021"/>
        <a:stretch/>
      </xdr:blipFill>
      <xdr:spPr>
        <a:xfrm>
          <a:off x="657225" y="5362576"/>
          <a:ext cx="4714876" cy="21631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nnex.aoyamaflowermarket.com/flower-gif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DE42"/>
  <sheetViews>
    <sheetView tabSelected="1" workbookViewId="0">
      <pane xSplit="5" topLeftCell="F1" activePane="topRight" state="frozen"/>
      <selection pane="topRight"/>
    </sheetView>
  </sheetViews>
  <sheetFormatPr defaultRowHeight="21" customHeight="1"/>
  <cols>
    <col min="1" max="1" width="3.75" style="88" customWidth="1"/>
    <col min="2" max="2" width="5.125" style="88" customWidth="1"/>
    <col min="3" max="3" width="7.75" style="88" customWidth="1"/>
    <col min="4" max="4" width="27" style="88" bestFit="1" customWidth="1"/>
    <col min="5" max="5" width="22.375" style="88" customWidth="1"/>
    <col min="6" max="6" width="18.625" style="88" customWidth="1"/>
    <col min="7" max="7" width="87.625" style="88" customWidth="1"/>
    <col min="8" max="8" width="18.625" style="88" customWidth="1"/>
    <col min="9" max="9" width="70.75" style="88" customWidth="1"/>
    <col min="10" max="10" width="18.625" style="88" customWidth="1"/>
    <col min="11" max="12" width="9" style="88"/>
    <col min="13" max="13" width="9" style="88" customWidth="1"/>
    <col min="14" max="14" width="9" style="88"/>
    <col min="15" max="15" width="9" style="88" customWidth="1"/>
    <col min="16" max="21" width="9" style="88"/>
    <col min="22" max="22" width="18.625" style="88" customWidth="1"/>
    <col min="23" max="23" width="14.5" style="88" customWidth="1"/>
    <col min="24" max="24" width="9" style="88"/>
    <col min="25" max="25" width="9.25" style="88" bestFit="1" customWidth="1"/>
    <col min="26" max="26" width="9.25" style="88" customWidth="1"/>
    <col min="27" max="28" width="9.25" style="88" bestFit="1" customWidth="1"/>
    <col min="29" max="29" width="9.375" style="88" bestFit="1" customWidth="1"/>
    <col min="30" max="33" width="9" style="88"/>
    <col min="34" max="34" width="9.25" style="88" bestFit="1" customWidth="1"/>
    <col min="35" max="35" width="18.625" style="88" customWidth="1"/>
    <col min="36" max="42" width="9" style="88"/>
    <col min="43" max="43" width="3.125" style="88" customWidth="1"/>
    <col min="44" max="44" width="2.375" style="88" customWidth="1"/>
    <col min="45" max="50" width="9" style="88"/>
    <col min="51" max="51" width="18.625" style="88" customWidth="1"/>
    <col min="52" max="61" width="9" style="88"/>
    <col min="62" max="62" width="18.625" style="88" customWidth="1"/>
    <col min="63" max="69" width="9" style="88"/>
    <col min="70" max="70" width="18.625" style="88" customWidth="1"/>
    <col min="71" max="84" width="9" style="88"/>
    <col min="85" max="85" width="18.625" style="88" customWidth="1"/>
    <col min="86" max="99" width="9" style="88"/>
    <col min="100" max="100" width="18.625" style="88" customWidth="1"/>
    <col min="101" max="101" width="9" style="88"/>
    <col min="102" max="102" width="15" style="279" customWidth="1"/>
    <col min="103" max="16384" width="9" style="88"/>
  </cols>
  <sheetData>
    <row r="1" spans="1:109" ht="42" customHeight="1">
      <c r="B1" s="426"/>
      <c r="C1" s="183"/>
      <c r="D1" s="420"/>
      <c r="E1" s="422" t="s">
        <v>1716</v>
      </c>
    </row>
    <row r="2" spans="1:109" ht="38.25" customHeight="1">
      <c r="B2" s="189" t="s">
        <v>1369</v>
      </c>
      <c r="C2" s="190"/>
      <c r="D2" s="190"/>
      <c r="E2" s="421" t="s">
        <v>1370</v>
      </c>
      <c r="G2" s="192" t="s">
        <v>1321</v>
      </c>
      <c r="I2" s="192" t="s">
        <v>1367</v>
      </c>
      <c r="K2" s="192" t="s">
        <v>279</v>
      </c>
      <c r="L2" s="191"/>
      <c r="M2" s="191"/>
      <c r="N2" s="191"/>
      <c r="O2" s="191"/>
      <c r="P2" s="191"/>
      <c r="Q2" s="191"/>
      <c r="R2" s="191"/>
      <c r="S2" s="191"/>
      <c r="T2" s="191"/>
      <c r="U2" s="191"/>
      <c r="W2" s="192" t="s">
        <v>1372</v>
      </c>
      <c r="X2" s="191"/>
      <c r="Y2" s="191"/>
      <c r="Z2" s="191"/>
      <c r="AA2" s="191"/>
      <c r="AB2" s="191"/>
      <c r="AC2" s="191"/>
      <c r="AD2" s="191"/>
      <c r="AE2" s="191"/>
      <c r="AF2" s="191"/>
      <c r="AG2" s="191"/>
      <c r="AH2" s="191"/>
      <c r="AJ2" s="192" t="s">
        <v>1374</v>
      </c>
      <c r="AK2" s="191"/>
      <c r="AL2" s="191"/>
      <c r="AM2" s="191"/>
      <c r="AN2" s="191"/>
      <c r="AO2" s="191"/>
      <c r="AP2" s="191"/>
      <c r="AQ2" s="191"/>
      <c r="AR2" s="191"/>
      <c r="AS2" s="191"/>
      <c r="AT2" s="191"/>
      <c r="AU2" s="191"/>
      <c r="AV2" s="191"/>
      <c r="AW2" s="191"/>
      <c r="AX2" s="191"/>
      <c r="AZ2" s="192" t="s">
        <v>293</v>
      </c>
      <c r="BA2" s="191"/>
      <c r="BB2" s="191"/>
      <c r="BC2" s="191"/>
      <c r="BD2" s="191"/>
      <c r="BE2" s="191"/>
      <c r="BF2" s="191"/>
      <c r="BG2" s="191"/>
      <c r="BH2" s="191"/>
      <c r="BI2" s="191"/>
      <c r="BK2" s="192" t="s">
        <v>1377</v>
      </c>
      <c r="BL2" s="191"/>
      <c r="BM2" s="191"/>
      <c r="BN2" s="191"/>
      <c r="BO2" s="191"/>
      <c r="BP2" s="191"/>
      <c r="BQ2" s="191"/>
      <c r="BS2" s="192" t="s">
        <v>1379</v>
      </c>
      <c r="BT2" s="191"/>
      <c r="BU2" s="191"/>
      <c r="BV2" s="191"/>
      <c r="BW2" s="191"/>
      <c r="BX2" s="191"/>
      <c r="BY2" s="191"/>
      <c r="BZ2" s="191"/>
      <c r="CA2" s="191"/>
      <c r="CB2" s="191"/>
      <c r="CC2" s="191"/>
      <c r="CD2" s="191"/>
      <c r="CE2" s="191"/>
      <c r="CF2" s="191"/>
      <c r="CH2" s="192" t="s">
        <v>1405</v>
      </c>
      <c r="CI2" s="191"/>
      <c r="CJ2" s="191"/>
      <c r="CK2" s="191"/>
      <c r="CL2" s="191"/>
      <c r="CM2" s="191"/>
      <c r="CN2" s="191"/>
      <c r="CO2" s="191"/>
      <c r="CP2" s="191"/>
      <c r="CQ2" s="191"/>
      <c r="CR2" s="191"/>
      <c r="CS2" s="191"/>
      <c r="CT2" s="191"/>
      <c r="CU2" s="191"/>
      <c r="CW2" s="192" t="s">
        <v>1448</v>
      </c>
      <c r="CX2" s="280"/>
      <c r="CY2" s="191"/>
      <c r="CZ2" s="191"/>
      <c r="DA2" s="191"/>
      <c r="DB2" s="191"/>
      <c r="DC2" s="191"/>
      <c r="DD2" s="191"/>
      <c r="DE2" s="191"/>
    </row>
    <row r="3" spans="1:109" s="91" customFormat="1" ht="38.25" customHeight="1">
      <c r="A3" s="88"/>
      <c r="B3" s="215" t="s">
        <v>1685</v>
      </c>
      <c r="C3" s="216"/>
      <c r="D3" s="216"/>
      <c r="E3" s="216"/>
      <c r="G3" s="217" t="s">
        <v>1404</v>
      </c>
      <c r="I3" s="217" t="s">
        <v>1368</v>
      </c>
      <c r="K3" s="217" t="s">
        <v>1371</v>
      </c>
      <c r="L3" s="218"/>
      <c r="M3" s="218"/>
      <c r="N3" s="218"/>
      <c r="O3" s="218"/>
      <c r="P3" s="218"/>
      <c r="Q3" s="218"/>
      <c r="R3" s="218"/>
      <c r="S3" s="218"/>
      <c r="T3" s="218"/>
      <c r="U3" s="218"/>
      <c r="W3" s="217" t="s">
        <v>1373</v>
      </c>
      <c r="X3" s="218"/>
      <c r="Y3" s="218"/>
      <c r="Z3" s="218"/>
      <c r="AA3" s="218"/>
      <c r="AB3" s="218"/>
      <c r="AC3" s="218"/>
      <c r="AD3" s="218"/>
      <c r="AE3" s="218"/>
      <c r="AF3" s="218"/>
      <c r="AG3" s="218"/>
      <c r="AH3" s="218"/>
      <c r="AJ3" s="217" t="s">
        <v>1375</v>
      </c>
      <c r="AK3" s="218"/>
      <c r="AL3" s="218"/>
      <c r="AM3" s="218"/>
      <c r="AN3" s="218"/>
      <c r="AO3" s="218"/>
      <c r="AP3" s="218"/>
      <c r="AQ3" s="218"/>
      <c r="AR3" s="218"/>
      <c r="AS3" s="218"/>
      <c r="AT3" s="218"/>
      <c r="AU3" s="218"/>
      <c r="AV3" s="218"/>
      <c r="AW3" s="218"/>
      <c r="AX3" s="218"/>
      <c r="AZ3" s="217" t="s">
        <v>1376</v>
      </c>
      <c r="BA3" s="218"/>
      <c r="BB3" s="218"/>
      <c r="BC3" s="218"/>
      <c r="BD3" s="218"/>
      <c r="BE3" s="218"/>
      <c r="BF3" s="218"/>
      <c r="BG3" s="218"/>
      <c r="BH3" s="218"/>
      <c r="BI3" s="218"/>
      <c r="BK3" s="217" t="s">
        <v>1378</v>
      </c>
      <c r="BL3" s="218"/>
      <c r="BM3" s="218"/>
      <c r="BN3" s="218"/>
      <c r="BO3" s="218"/>
      <c r="BP3" s="218"/>
      <c r="BQ3" s="218"/>
      <c r="BS3" s="217" t="s">
        <v>1380</v>
      </c>
      <c r="BT3" s="218"/>
      <c r="BU3" s="218"/>
      <c r="BV3" s="218"/>
      <c r="BW3" s="218"/>
      <c r="BX3" s="218"/>
      <c r="BY3" s="218"/>
      <c r="BZ3" s="218"/>
      <c r="CA3" s="218"/>
      <c r="CB3" s="218"/>
      <c r="CC3" s="218"/>
      <c r="CD3" s="218"/>
      <c r="CE3" s="218"/>
      <c r="CF3" s="218"/>
      <c r="CH3" s="217" t="s">
        <v>1406</v>
      </c>
      <c r="CI3" s="218"/>
      <c r="CJ3" s="218"/>
      <c r="CK3" s="218"/>
      <c r="CL3" s="218"/>
      <c r="CM3" s="218"/>
      <c r="CN3" s="218"/>
      <c r="CO3" s="218"/>
      <c r="CP3" s="218"/>
      <c r="CQ3" s="218"/>
      <c r="CR3" s="218"/>
      <c r="CS3" s="218"/>
      <c r="CT3" s="218"/>
      <c r="CU3" s="218"/>
      <c r="CW3" s="217" t="s">
        <v>1700</v>
      </c>
      <c r="CX3" s="281"/>
      <c r="CY3" s="218"/>
      <c r="CZ3" s="218"/>
      <c r="DA3" s="218"/>
      <c r="DB3" s="218"/>
      <c r="DC3" s="218"/>
      <c r="DD3" s="218"/>
      <c r="DE3" s="218"/>
    </row>
    <row r="4" spans="1:109" ht="21" customHeight="1">
      <c r="I4" s="496" t="s">
        <v>1381</v>
      </c>
      <c r="AZ4" s="493" t="s">
        <v>1365</v>
      </c>
      <c r="BA4" s="494"/>
      <c r="BB4" s="494"/>
      <c r="BC4" s="494"/>
      <c r="BD4" s="494"/>
      <c r="BE4" s="494"/>
      <c r="BF4" s="494"/>
      <c r="BG4" s="494"/>
      <c r="BH4" s="494"/>
      <c r="BI4" s="494"/>
    </row>
    <row r="5" spans="1:109" ht="21" customHeight="1">
      <c r="G5" s="433" t="s">
        <v>1713</v>
      </c>
      <c r="I5" s="496"/>
      <c r="W5" s="506" t="s">
        <v>341</v>
      </c>
      <c r="X5" s="498" t="s">
        <v>191</v>
      </c>
      <c r="Y5" s="499"/>
      <c r="Z5" s="499"/>
      <c r="AA5" s="499"/>
      <c r="AB5" s="499"/>
      <c r="AC5" s="500"/>
      <c r="AD5" s="499" t="s">
        <v>192</v>
      </c>
      <c r="AE5" s="499"/>
      <c r="AF5" s="499"/>
      <c r="AG5" s="499"/>
      <c r="AH5" s="504"/>
      <c r="AJ5" s="495" t="s">
        <v>1355</v>
      </c>
      <c r="AK5" s="495"/>
      <c r="AL5" s="495"/>
      <c r="AM5" s="495"/>
      <c r="AN5" s="495"/>
      <c r="AO5" s="495"/>
      <c r="AP5" s="495"/>
      <c r="AR5" s="185"/>
      <c r="AS5" s="495" t="s">
        <v>1356</v>
      </c>
      <c r="AT5" s="495"/>
      <c r="AU5" s="495"/>
      <c r="AV5" s="495"/>
      <c r="AW5" s="495"/>
      <c r="AX5" s="495"/>
      <c r="AZ5" s="494"/>
      <c r="BA5" s="494"/>
      <c r="BB5" s="494"/>
      <c r="BC5" s="494"/>
      <c r="BD5" s="494"/>
      <c r="BE5" s="494"/>
      <c r="BF5" s="494"/>
      <c r="BG5" s="494"/>
      <c r="BH5" s="494"/>
      <c r="BI5" s="494"/>
      <c r="BK5" s="495" t="s">
        <v>1364</v>
      </c>
      <c r="BL5" s="495"/>
      <c r="BM5" s="495"/>
      <c r="BN5" s="495"/>
      <c r="BO5" s="495"/>
      <c r="BP5" s="495"/>
      <c r="BQ5" s="495"/>
      <c r="BV5" s="198" t="s">
        <v>1382</v>
      </c>
      <c r="BW5" s="196"/>
      <c r="BX5" s="196"/>
      <c r="BY5" s="196"/>
      <c r="BZ5" s="197"/>
      <c r="CA5" s="198" t="s">
        <v>1388</v>
      </c>
      <c r="CB5" s="196"/>
      <c r="CC5" s="196"/>
      <c r="CD5" s="196"/>
      <c r="CE5" s="196"/>
      <c r="CF5" s="196"/>
      <c r="CH5" s="495" t="s">
        <v>1406</v>
      </c>
      <c r="CI5" s="495"/>
      <c r="CJ5" s="495"/>
      <c r="CK5" s="495"/>
      <c r="CL5" s="495"/>
      <c r="CM5" s="495"/>
      <c r="CN5" s="495"/>
      <c r="CO5" s="495"/>
      <c r="CP5" s="495"/>
      <c r="CQ5" s="495"/>
      <c r="CR5" s="495"/>
      <c r="CS5" s="495"/>
      <c r="CT5" s="495"/>
      <c r="CU5" s="495"/>
      <c r="CW5" s="88" t="s">
        <v>1449</v>
      </c>
      <c r="CX5" s="282">
        <v>45231</v>
      </c>
      <c r="CY5" s="88" t="s">
        <v>1450</v>
      </c>
    </row>
    <row r="6" spans="1:109" ht="21" customHeight="1">
      <c r="G6" s="88" t="s">
        <v>1714</v>
      </c>
      <c r="I6" s="495" t="s">
        <v>1345</v>
      </c>
      <c r="W6" s="507"/>
      <c r="X6" s="501"/>
      <c r="Y6" s="502"/>
      <c r="Z6" s="502"/>
      <c r="AA6" s="502"/>
      <c r="AB6" s="502"/>
      <c r="AC6" s="503"/>
      <c r="AD6" s="502"/>
      <c r="AE6" s="502"/>
      <c r="AF6" s="502"/>
      <c r="AG6" s="502"/>
      <c r="AH6" s="505"/>
      <c r="AJ6" s="495"/>
      <c r="AK6" s="495"/>
      <c r="AL6" s="495"/>
      <c r="AM6" s="495"/>
      <c r="AN6" s="495"/>
      <c r="AO6" s="495"/>
      <c r="AP6" s="495"/>
      <c r="AR6" s="184"/>
      <c r="AS6" s="495"/>
      <c r="AT6" s="495"/>
      <c r="AU6" s="495"/>
      <c r="AV6" s="495"/>
      <c r="AW6" s="495"/>
      <c r="AX6" s="495"/>
      <c r="AZ6" s="494"/>
      <c r="BA6" s="494"/>
      <c r="BB6" s="494"/>
      <c r="BC6" s="494"/>
      <c r="BD6" s="494"/>
      <c r="BE6" s="494"/>
      <c r="BF6" s="494"/>
      <c r="BG6" s="494"/>
      <c r="BH6" s="494"/>
      <c r="BI6" s="494"/>
      <c r="BK6" s="495"/>
      <c r="BL6" s="495"/>
      <c r="BM6" s="495"/>
      <c r="BN6" s="495"/>
      <c r="BO6" s="495"/>
      <c r="BP6" s="495"/>
      <c r="BQ6" s="495"/>
      <c r="BV6" s="99" t="s">
        <v>1383</v>
      </c>
      <c r="CA6" s="202" t="s">
        <v>1389</v>
      </c>
      <c r="CH6" s="495"/>
      <c r="CI6" s="495"/>
      <c r="CJ6" s="495"/>
      <c r="CK6" s="495"/>
      <c r="CL6" s="495"/>
      <c r="CM6" s="495"/>
      <c r="CN6" s="495"/>
      <c r="CO6" s="495"/>
      <c r="CP6" s="495"/>
      <c r="CQ6" s="495"/>
      <c r="CR6" s="495"/>
      <c r="CS6" s="495"/>
      <c r="CT6" s="495"/>
      <c r="CU6" s="495"/>
      <c r="CW6" s="88" t="s">
        <v>1447</v>
      </c>
      <c r="CX6" s="282">
        <v>45288</v>
      </c>
      <c r="CY6" s="88" t="s">
        <v>1451</v>
      </c>
    </row>
    <row r="7" spans="1:109" ht="21" customHeight="1">
      <c r="I7" s="495"/>
      <c r="W7" s="193" t="s">
        <v>233</v>
      </c>
      <c r="X7" s="514" t="s">
        <v>234</v>
      </c>
      <c r="Y7" s="514"/>
      <c r="Z7" s="514"/>
      <c r="AA7" s="514"/>
      <c r="AB7" s="514"/>
      <c r="AC7" s="514"/>
      <c r="AD7" s="515" t="s">
        <v>340</v>
      </c>
      <c r="AE7" s="516"/>
      <c r="AF7" s="516"/>
      <c r="AG7" s="516"/>
      <c r="AH7" s="517"/>
      <c r="AZ7" s="495" t="s">
        <v>1360</v>
      </c>
      <c r="BA7" s="495"/>
      <c r="BB7" s="495"/>
      <c r="BC7" s="495"/>
      <c r="BD7" s="495"/>
      <c r="BE7" s="495"/>
      <c r="BF7" s="495"/>
      <c r="BG7" s="495"/>
      <c r="BH7" s="495"/>
      <c r="BI7" s="495"/>
      <c r="CA7" s="202" t="s">
        <v>1390</v>
      </c>
      <c r="CH7" s="88" t="s">
        <v>249</v>
      </c>
      <c r="CW7" s="88" t="s">
        <v>1452</v>
      </c>
      <c r="CX7" s="282">
        <v>45433</v>
      </c>
      <c r="CY7" s="88" t="s">
        <v>1453</v>
      </c>
      <c r="CZ7" s="1"/>
      <c r="DA7" s="1"/>
      <c r="DB7" s="1"/>
      <c r="DC7" s="1"/>
      <c r="DD7" s="1"/>
      <c r="DE7" s="1"/>
    </row>
    <row r="8" spans="1:109" ht="21" customHeight="1">
      <c r="I8" s="538" t="s">
        <v>253</v>
      </c>
      <c r="W8" s="194" t="s">
        <v>232</v>
      </c>
      <c r="X8" s="514" t="s">
        <v>334</v>
      </c>
      <c r="Y8" s="514"/>
      <c r="Z8" s="514"/>
      <c r="AA8" s="514"/>
      <c r="AB8" s="514"/>
      <c r="AC8" s="514"/>
      <c r="AD8" s="515" t="s">
        <v>1353</v>
      </c>
      <c r="AE8" s="516"/>
      <c r="AF8" s="516"/>
      <c r="AG8" s="516"/>
      <c r="AH8" s="517"/>
      <c r="AZ8" s="495"/>
      <c r="BA8" s="495"/>
      <c r="BB8" s="495"/>
      <c r="BC8" s="495"/>
      <c r="BD8" s="495"/>
      <c r="BE8" s="495"/>
      <c r="BF8" s="495"/>
      <c r="BG8" s="495"/>
      <c r="BH8" s="495"/>
      <c r="BI8" s="495"/>
      <c r="CA8" s="202"/>
      <c r="CH8" s="88" t="s">
        <v>1407</v>
      </c>
      <c r="CW8" s="88" t="s">
        <v>1455</v>
      </c>
      <c r="CX8" s="282">
        <v>45483</v>
      </c>
      <c r="CY8" s="88" t="s">
        <v>1715</v>
      </c>
      <c r="CZ8" s="1"/>
      <c r="DA8" s="1"/>
      <c r="DB8" s="1"/>
      <c r="DC8" s="1"/>
      <c r="DD8" s="1"/>
      <c r="DE8" s="1"/>
    </row>
    <row r="9" spans="1:109" ht="21" customHeight="1">
      <c r="I9" s="538"/>
      <c r="W9" s="194" t="s">
        <v>248</v>
      </c>
      <c r="X9" s="514" t="s">
        <v>339</v>
      </c>
      <c r="Y9" s="514"/>
      <c r="Z9" s="514"/>
      <c r="AA9" s="514"/>
      <c r="AB9" s="514"/>
      <c r="AC9" s="514"/>
      <c r="AD9" s="515" t="s">
        <v>235</v>
      </c>
      <c r="AE9" s="516"/>
      <c r="AF9" s="516"/>
      <c r="AG9" s="516"/>
      <c r="AH9" s="517"/>
      <c r="AZ9" s="99" t="s">
        <v>1358</v>
      </c>
      <c r="BV9" s="201" t="s">
        <v>1382</v>
      </c>
      <c r="BW9" s="199"/>
      <c r="BX9" s="199"/>
      <c r="BY9" s="199"/>
      <c r="CA9" s="201" t="s">
        <v>1388</v>
      </c>
      <c r="CB9" s="200"/>
      <c r="CC9" s="200"/>
      <c r="CD9" s="200"/>
      <c r="CE9" s="200"/>
      <c r="CF9" s="200"/>
      <c r="CX9" s="88" t="s">
        <v>1699</v>
      </c>
      <c r="CY9" s="88" t="s">
        <v>1479</v>
      </c>
      <c r="CZ9" s="1"/>
      <c r="DA9" s="1"/>
      <c r="DB9" s="1"/>
      <c r="DC9" s="1"/>
      <c r="DD9" s="1"/>
      <c r="DE9" s="1"/>
    </row>
    <row r="10" spans="1:109" ht="21" customHeight="1">
      <c r="I10" s="495" t="s">
        <v>1346</v>
      </c>
      <c r="W10" s="194" t="s">
        <v>1351</v>
      </c>
      <c r="X10" s="514" t="s">
        <v>336</v>
      </c>
      <c r="Y10" s="514"/>
      <c r="Z10" s="514"/>
      <c r="AA10" s="514"/>
      <c r="AB10" s="514"/>
      <c r="AC10" s="514"/>
      <c r="AD10" s="530" t="s">
        <v>337</v>
      </c>
      <c r="AE10" s="514"/>
      <c r="AF10" s="514"/>
      <c r="AG10" s="514"/>
      <c r="AH10" s="531"/>
      <c r="AZ10" s="99" t="s">
        <v>1359</v>
      </c>
      <c r="BV10" s="202" t="s">
        <v>1385</v>
      </c>
      <c r="CA10" s="202" t="s">
        <v>1389</v>
      </c>
      <c r="CB10" s="99"/>
      <c r="CC10" s="99"/>
      <c r="CD10" s="99"/>
      <c r="CE10" s="99"/>
      <c r="CF10" s="99"/>
      <c r="CH10" s="540" t="s">
        <v>252</v>
      </c>
      <c r="CI10" s="540"/>
      <c r="CJ10" s="540"/>
      <c r="CK10" s="540"/>
      <c r="CM10" s="540" t="s">
        <v>251</v>
      </c>
      <c r="CN10" s="540"/>
      <c r="CO10" s="540"/>
      <c r="CP10" s="540"/>
      <c r="CR10" s="540" t="s">
        <v>250</v>
      </c>
      <c r="CS10" s="540"/>
      <c r="CT10" s="540"/>
      <c r="CU10" s="540"/>
      <c r="CW10" s="1"/>
      <c r="CX10" s="88" t="s">
        <v>1699</v>
      </c>
      <c r="CY10" s="88" t="s">
        <v>1698</v>
      </c>
      <c r="CZ10" s="1"/>
      <c r="DA10" s="1"/>
      <c r="DB10" s="1"/>
      <c r="DC10" s="1"/>
      <c r="DD10" s="1"/>
      <c r="DE10" s="1"/>
    </row>
    <row r="11" spans="1:109" ht="21" customHeight="1">
      <c r="I11" s="495"/>
      <c r="W11" s="519" t="s">
        <v>1352</v>
      </c>
      <c r="X11" s="510" t="s">
        <v>335</v>
      </c>
      <c r="Y11" s="510"/>
      <c r="Z11" s="510"/>
      <c r="AA11" s="510"/>
      <c r="AB11" s="510"/>
      <c r="AC11" s="510"/>
      <c r="AD11" s="511" t="s">
        <v>338</v>
      </c>
      <c r="AE11" s="512"/>
      <c r="AF11" s="512"/>
      <c r="AG11" s="512"/>
      <c r="AH11" s="513"/>
      <c r="AZ11" s="495" t="s">
        <v>1361</v>
      </c>
      <c r="BA11" s="495"/>
      <c r="BB11" s="495"/>
      <c r="BC11" s="495"/>
      <c r="BD11" s="495"/>
      <c r="BE11" s="495"/>
      <c r="BF11" s="495"/>
      <c r="BG11" s="495"/>
      <c r="BH11" s="495"/>
      <c r="BI11" s="495"/>
      <c r="BV11" s="202" t="s">
        <v>1384</v>
      </c>
      <c r="CA11" s="202" t="s">
        <v>1391</v>
      </c>
      <c r="CB11" s="99"/>
      <c r="CC11" s="99"/>
      <c r="CD11" s="99"/>
      <c r="CE11" s="99"/>
      <c r="CF11" s="99"/>
      <c r="CH11" s="541" t="s">
        <v>1409</v>
      </c>
      <c r="CI11" s="542"/>
      <c r="CJ11" s="542"/>
      <c r="CK11" s="543"/>
      <c r="CM11" s="541" t="s">
        <v>1408</v>
      </c>
      <c r="CN11" s="542"/>
      <c r="CO11" s="542"/>
      <c r="CP11" s="543"/>
      <c r="CR11" s="541" t="s">
        <v>1411</v>
      </c>
      <c r="CS11" s="542"/>
      <c r="CT11" s="542"/>
      <c r="CU11" s="543"/>
      <c r="CW11" s="88" t="s">
        <v>1716</v>
      </c>
      <c r="CX11" s="282">
        <v>45586</v>
      </c>
      <c r="CY11" s="88" t="s">
        <v>1717</v>
      </c>
      <c r="CZ11" s="1"/>
      <c r="DA11" s="1"/>
      <c r="DB11" s="1"/>
      <c r="DC11" s="1"/>
      <c r="DD11" s="1"/>
      <c r="DE11" s="1"/>
    </row>
    <row r="12" spans="1:109" ht="21" customHeight="1">
      <c r="I12" s="496" t="s">
        <v>257</v>
      </c>
      <c r="W12" s="519"/>
      <c r="X12" s="510"/>
      <c r="Y12" s="510"/>
      <c r="Z12" s="510"/>
      <c r="AA12" s="510"/>
      <c r="AB12" s="510"/>
      <c r="AC12" s="510"/>
      <c r="AD12" s="511"/>
      <c r="AE12" s="512"/>
      <c r="AF12" s="512"/>
      <c r="AG12" s="512"/>
      <c r="AH12" s="513"/>
      <c r="AZ12" s="495"/>
      <c r="BA12" s="495"/>
      <c r="BB12" s="495"/>
      <c r="BC12" s="495"/>
      <c r="BD12" s="495"/>
      <c r="BE12" s="495"/>
      <c r="BF12" s="495"/>
      <c r="BG12" s="495"/>
      <c r="BH12" s="495"/>
      <c r="BI12" s="495"/>
      <c r="CA12" s="202"/>
      <c r="CB12" s="99"/>
      <c r="CC12" s="99"/>
      <c r="CD12" s="99"/>
      <c r="CE12" s="99"/>
      <c r="CF12" s="99"/>
      <c r="CH12" s="544"/>
      <c r="CI12" s="545"/>
      <c r="CJ12" s="545"/>
      <c r="CK12" s="546"/>
      <c r="CM12" s="544"/>
      <c r="CN12" s="545"/>
      <c r="CO12" s="545"/>
      <c r="CP12" s="546"/>
      <c r="CR12" s="544"/>
      <c r="CS12" s="545"/>
      <c r="CT12" s="545"/>
      <c r="CU12" s="546"/>
      <c r="CW12" s="1"/>
      <c r="CX12" s="283"/>
      <c r="CZ12" s="1"/>
      <c r="DA12" s="1"/>
      <c r="DB12" s="1"/>
      <c r="DC12" s="1"/>
      <c r="DD12" s="1"/>
      <c r="DE12" s="1"/>
    </row>
    <row r="13" spans="1:109" ht="21.75" customHeight="1" thickBot="1">
      <c r="B13" s="423">
        <v>3</v>
      </c>
      <c r="C13" s="419" t="s">
        <v>1687</v>
      </c>
      <c r="D13" s="417" t="s">
        <v>292</v>
      </c>
      <c r="E13" s="416" t="s">
        <v>1669</v>
      </c>
      <c r="I13" s="539"/>
      <c r="K13" s="495" t="s">
        <v>1348</v>
      </c>
      <c r="L13" s="495"/>
      <c r="M13" s="495"/>
      <c r="N13" s="495"/>
      <c r="O13" s="495"/>
      <c r="P13" s="495"/>
      <c r="Q13" s="495"/>
      <c r="R13" s="495"/>
      <c r="S13" s="495"/>
      <c r="T13" s="495"/>
      <c r="U13" s="495"/>
      <c r="W13" s="519"/>
      <c r="X13" s="510"/>
      <c r="Y13" s="510"/>
      <c r="Z13" s="510"/>
      <c r="AA13" s="510"/>
      <c r="AB13" s="510"/>
      <c r="AC13" s="510"/>
      <c r="AD13" s="511"/>
      <c r="AE13" s="512"/>
      <c r="AF13" s="512"/>
      <c r="AG13" s="512"/>
      <c r="AH13" s="513"/>
      <c r="AZ13" s="496" t="s">
        <v>1362</v>
      </c>
      <c r="BA13" s="496"/>
      <c r="BB13" s="496"/>
      <c r="BC13" s="496"/>
      <c r="BD13" s="496"/>
      <c r="BE13" s="496"/>
      <c r="BF13" s="496"/>
      <c r="BG13" s="496"/>
      <c r="BH13" s="496"/>
      <c r="BI13" s="496"/>
      <c r="BV13" s="203" t="s">
        <v>1382</v>
      </c>
      <c r="BW13" s="204"/>
      <c r="BX13" s="204"/>
      <c r="BY13" s="204"/>
      <c r="CA13" s="203" t="s">
        <v>1388</v>
      </c>
      <c r="CB13" s="207"/>
      <c r="CC13" s="207"/>
      <c r="CD13" s="207"/>
      <c r="CE13" s="207"/>
      <c r="CF13" s="207"/>
      <c r="CH13" s="544"/>
      <c r="CI13" s="545"/>
      <c r="CJ13" s="545"/>
      <c r="CK13" s="546"/>
      <c r="CM13" s="544"/>
      <c r="CN13" s="545"/>
      <c r="CO13" s="545"/>
      <c r="CP13" s="546"/>
      <c r="CR13" s="544"/>
      <c r="CS13" s="545"/>
      <c r="CT13" s="545"/>
      <c r="CU13" s="546"/>
      <c r="CW13" s="1"/>
      <c r="CX13" s="283"/>
      <c r="CY13" s="1"/>
      <c r="CZ13" s="1"/>
      <c r="DA13" s="1"/>
      <c r="DB13" s="1"/>
      <c r="DC13" s="1"/>
      <c r="DD13" s="1"/>
      <c r="DE13" s="1"/>
    </row>
    <row r="14" spans="1:109" ht="21" customHeight="1">
      <c r="B14" s="424"/>
      <c r="I14" s="535" t="s">
        <v>1347</v>
      </c>
      <c r="K14" s="495"/>
      <c r="L14" s="495"/>
      <c r="M14" s="495"/>
      <c r="N14" s="495"/>
      <c r="O14" s="495"/>
      <c r="P14" s="495"/>
      <c r="Q14" s="495"/>
      <c r="R14" s="495"/>
      <c r="S14" s="495"/>
      <c r="T14" s="495"/>
      <c r="U14" s="495"/>
      <c r="W14" s="519"/>
      <c r="X14" s="510"/>
      <c r="Y14" s="510"/>
      <c r="Z14" s="510"/>
      <c r="AA14" s="510"/>
      <c r="AB14" s="510"/>
      <c r="AC14" s="510"/>
      <c r="AD14" s="511"/>
      <c r="AE14" s="512"/>
      <c r="AF14" s="512"/>
      <c r="AG14" s="512"/>
      <c r="AH14" s="513"/>
      <c r="AZ14" s="496"/>
      <c r="BA14" s="496"/>
      <c r="BB14" s="496"/>
      <c r="BC14" s="496"/>
      <c r="BD14" s="496"/>
      <c r="BE14" s="496"/>
      <c r="BF14" s="496"/>
      <c r="BG14" s="496"/>
      <c r="BH14" s="496"/>
      <c r="BI14" s="496"/>
      <c r="BV14" s="202" t="s">
        <v>1385</v>
      </c>
      <c r="CA14" s="202" t="s">
        <v>1392</v>
      </c>
      <c r="CB14" s="99"/>
      <c r="CC14" s="99"/>
      <c r="CD14" s="99"/>
      <c r="CE14" s="99"/>
      <c r="CF14" s="99"/>
      <c r="CH14" s="544"/>
      <c r="CI14" s="545"/>
      <c r="CJ14" s="545"/>
      <c r="CK14" s="546"/>
      <c r="CM14" s="544"/>
      <c r="CN14" s="545"/>
      <c r="CO14" s="545"/>
      <c r="CP14" s="546"/>
      <c r="CR14" s="544"/>
      <c r="CS14" s="545"/>
      <c r="CT14" s="545"/>
      <c r="CU14" s="546"/>
      <c r="CW14" s="1"/>
      <c r="CX14" s="283"/>
      <c r="CY14" s="1"/>
      <c r="CZ14" s="1"/>
      <c r="DA14" s="1"/>
      <c r="DB14" s="1"/>
      <c r="DC14" s="1"/>
      <c r="DD14" s="1"/>
      <c r="DE14" s="1"/>
    </row>
    <row r="15" spans="1:109" ht="21" customHeight="1" thickBot="1">
      <c r="B15" s="423">
        <v>4</v>
      </c>
      <c r="C15" s="419" t="s">
        <v>1686</v>
      </c>
      <c r="D15" s="417" t="s">
        <v>1667</v>
      </c>
      <c r="E15" s="416" t="s">
        <v>1670</v>
      </c>
      <c r="I15" s="536"/>
      <c r="K15" s="100" t="s">
        <v>1349</v>
      </c>
      <c r="W15" s="519"/>
      <c r="X15" s="510"/>
      <c r="Y15" s="510"/>
      <c r="Z15" s="510"/>
      <c r="AA15" s="510"/>
      <c r="AB15" s="510"/>
      <c r="AC15" s="510"/>
      <c r="AD15" s="511"/>
      <c r="AE15" s="512"/>
      <c r="AF15" s="512"/>
      <c r="AG15" s="512"/>
      <c r="AH15" s="513"/>
      <c r="AZ15" s="495" t="s">
        <v>1363</v>
      </c>
      <c r="BA15" s="495"/>
      <c r="BB15" s="495"/>
      <c r="BC15" s="495"/>
      <c r="BD15" s="495"/>
      <c r="BE15" s="495"/>
      <c r="BF15" s="495"/>
      <c r="BG15" s="495"/>
      <c r="BH15" s="495"/>
      <c r="BI15" s="495"/>
      <c r="BV15" s="202" t="s">
        <v>1384</v>
      </c>
      <c r="CA15" s="202" t="s">
        <v>1393</v>
      </c>
      <c r="CB15" s="99"/>
      <c r="CC15" s="99"/>
      <c r="CD15" s="99"/>
      <c r="CE15" s="99"/>
      <c r="CF15" s="99"/>
      <c r="CH15" s="210"/>
      <c r="CK15" s="211"/>
      <c r="CM15" s="210"/>
      <c r="CP15" s="211"/>
      <c r="CR15" s="210"/>
      <c r="CU15" s="211"/>
      <c r="CW15" s="1"/>
      <c r="CX15" s="283"/>
      <c r="CY15" s="1"/>
      <c r="CZ15" s="1"/>
      <c r="DA15" s="1"/>
      <c r="DB15" s="1"/>
      <c r="DC15" s="1"/>
      <c r="DD15" s="1"/>
      <c r="DE15" s="1"/>
    </row>
    <row r="16" spans="1:109" ht="21" customHeight="1">
      <c r="B16" s="424"/>
      <c r="I16" s="536"/>
      <c r="K16" s="100" t="s">
        <v>205</v>
      </c>
      <c r="W16" s="519"/>
      <c r="X16" s="510"/>
      <c r="Y16" s="510"/>
      <c r="Z16" s="510"/>
      <c r="AA16" s="510"/>
      <c r="AB16" s="510"/>
      <c r="AC16" s="510"/>
      <c r="AD16" s="511"/>
      <c r="AE16" s="512"/>
      <c r="AF16" s="512"/>
      <c r="AG16" s="512"/>
      <c r="AH16" s="513"/>
      <c r="AZ16" s="495"/>
      <c r="BA16" s="495"/>
      <c r="BB16" s="495"/>
      <c r="BC16" s="495"/>
      <c r="BD16" s="495"/>
      <c r="BE16" s="495"/>
      <c r="BF16" s="495"/>
      <c r="BG16" s="495"/>
      <c r="BH16" s="495"/>
      <c r="BI16" s="495"/>
      <c r="CA16" s="99"/>
      <c r="CB16" s="99"/>
      <c r="CC16" s="99"/>
      <c r="CD16" s="99"/>
      <c r="CE16" s="99"/>
      <c r="CF16" s="99"/>
      <c r="CH16" s="210"/>
      <c r="CK16" s="211"/>
      <c r="CM16" s="210"/>
      <c r="CP16" s="211"/>
      <c r="CR16" s="210"/>
      <c r="CU16" s="211"/>
      <c r="CW16" s="1"/>
      <c r="CX16" s="283"/>
      <c r="CY16" s="1"/>
      <c r="CZ16" s="1"/>
      <c r="DA16" s="1"/>
      <c r="DB16" s="1"/>
      <c r="DC16" s="1"/>
      <c r="DD16" s="1"/>
      <c r="DE16" s="1"/>
    </row>
    <row r="17" spans="2:109" ht="21" customHeight="1" thickBot="1">
      <c r="B17" s="423">
        <v>5</v>
      </c>
      <c r="C17" s="419" t="s">
        <v>1684</v>
      </c>
      <c r="D17" s="417" t="s">
        <v>1321</v>
      </c>
      <c r="E17" s="416" t="s">
        <v>1671</v>
      </c>
      <c r="I17" s="537"/>
      <c r="K17" s="100" t="s">
        <v>206</v>
      </c>
      <c r="W17" s="518" t="s">
        <v>1431</v>
      </c>
      <c r="X17" s="521" t="s">
        <v>45</v>
      </c>
      <c r="Y17" s="522"/>
      <c r="Z17" s="522"/>
      <c r="AA17" s="522"/>
      <c r="AB17" s="522"/>
      <c r="AC17" s="186">
        <v>1958</v>
      </c>
      <c r="AD17" s="523" t="s">
        <v>1354</v>
      </c>
      <c r="AE17" s="524"/>
      <c r="AF17" s="524"/>
      <c r="AG17" s="524"/>
      <c r="AH17" s="526">
        <v>2530</v>
      </c>
      <c r="BV17" s="205" t="s">
        <v>1382</v>
      </c>
      <c r="BW17" s="206"/>
      <c r="BX17" s="206"/>
      <c r="BY17" s="206"/>
      <c r="CA17" s="205" t="s">
        <v>1388</v>
      </c>
      <c r="CB17" s="208"/>
      <c r="CC17" s="208"/>
      <c r="CD17" s="208"/>
      <c r="CE17" s="208"/>
      <c r="CF17" s="208"/>
      <c r="CH17" s="210"/>
      <c r="CK17" s="211"/>
      <c r="CM17" s="210"/>
      <c r="CP17" s="211"/>
      <c r="CR17" s="210"/>
      <c r="CU17" s="211"/>
      <c r="CW17" s="1"/>
      <c r="CX17" s="283"/>
      <c r="CY17" s="1"/>
      <c r="CZ17" s="1"/>
      <c r="DA17" s="1"/>
      <c r="DB17" s="1"/>
      <c r="DC17" s="1"/>
      <c r="DD17" s="1"/>
      <c r="DE17" s="1"/>
    </row>
    <row r="18" spans="2:109" ht="21" customHeight="1">
      <c r="B18" s="425"/>
      <c r="D18" s="418"/>
      <c r="W18" s="519"/>
      <c r="X18" s="521" t="s">
        <v>244</v>
      </c>
      <c r="Y18" s="522"/>
      <c r="Z18" s="522"/>
      <c r="AA18" s="522"/>
      <c r="AB18" s="522"/>
      <c r="AC18" s="186">
        <v>1320</v>
      </c>
      <c r="AD18" s="524"/>
      <c r="AE18" s="524"/>
      <c r="AF18" s="524"/>
      <c r="AG18" s="524"/>
      <c r="AH18" s="526"/>
      <c r="BV18" s="202" t="s">
        <v>1386</v>
      </c>
      <c r="CA18" s="99" t="s">
        <v>1394</v>
      </c>
      <c r="CB18" s="99"/>
      <c r="CC18" s="99"/>
      <c r="CD18" s="99"/>
      <c r="CE18" s="99"/>
      <c r="CF18" s="99"/>
      <c r="CH18" s="210"/>
      <c r="CK18" s="211"/>
      <c r="CM18" s="210"/>
      <c r="CP18" s="211"/>
      <c r="CR18" s="210"/>
      <c r="CU18" s="211"/>
      <c r="CW18" s="1"/>
      <c r="CX18" s="283"/>
      <c r="CY18" s="1"/>
      <c r="CZ18" s="1"/>
      <c r="DA18" s="1"/>
      <c r="DB18" s="1"/>
      <c r="DC18" s="1"/>
      <c r="DD18" s="1"/>
      <c r="DE18" s="1"/>
    </row>
    <row r="19" spans="2:109" ht="21" customHeight="1" thickBot="1">
      <c r="B19" s="423">
        <v>6</v>
      </c>
      <c r="C19" s="419" t="s">
        <v>1684</v>
      </c>
      <c r="D19" s="417" t="s">
        <v>170</v>
      </c>
      <c r="E19" s="416" t="s">
        <v>1672</v>
      </c>
      <c r="K19" s="495" t="s">
        <v>1350</v>
      </c>
      <c r="L19" s="495"/>
      <c r="M19" s="495"/>
      <c r="N19" s="495"/>
      <c r="O19" s="495"/>
      <c r="P19" s="495"/>
      <c r="Q19" s="495"/>
      <c r="R19" s="495"/>
      <c r="S19" s="495"/>
      <c r="T19" s="495"/>
      <c r="U19" s="495"/>
      <c r="W19" s="519"/>
      <c r="X19" s="521" t="s">
        <v>231</v>
      </c>
      <c r="Y19" s="522"/>
      <c r="Z19" s="522"/>
      <c r="AA19" s="522"/>
      <c r="AB19" s="522"/>
      <c r="AC19" s="186">
        <v>1260</v>
      </c>
      <c r="AD19" s="524"/>
      <c r="AE19" s="524"/>
      <c r="AF19" s="524"/>
      <c r="AG19" s="524"/>
      <c r="AH19" s="526"/>
      <c r="BV19" s="202" t="s">
        <v>1387</v>
      </c>
      <c r="CA19" s="99"/>
      <c r="CB19" s="99"/>
      <c r="CC19" s="99"/>
      <c r="CD19" s="99"/>
      <c r="CE19" s="99"/>
      <c r="CF19" s="99"/>
      <c r="CH19" s="210"/>
      <c r="CK19" s="211"/>
      <c r="CM19" s="210"/>
      <c r="CP19" s="211"/>
      <c r="CR19" s="210"/>
      <c r="CU19" s="211"/>
      <c r="CW19" s="1"/>
      <c r="CX19" s="283"/>
      <c r="CY19" s="1"/>
      <c r="CZ19" s="1"/>
      <c r="DA19" s="1"/>
      <c r="DB19" s="1"/>
      <c r="DC19" s="1"/>
      <c r="DD19" s="1"/>
      <c r="DE19" s="1"/>
    </row>
    <row r="20" spans="2:109" ht="21" customHeight="1">
      <c r="B20" s="425"/>
      <c r="D20" s="418"/>
      <c r="K20" s="495"/>
      <c r="L20" s="495"/>
      <c r="M20" s="495"/>
      <c r="N20" s="495"/>
      <c r="O20" s="495"/>
      <c r="P20" s="495"/>
      <c r="Q20" s="495"/>
      <c r="R20" s="495"/>
      <c r="S20" s="495"/>
      <c r="T20" s="495"/>
      <c r="U20" s="495"/>
      <c r="W20" s="519"/>
      <c r="X20" s="521" t="s">
        <v>240</v>
      </c>
      <c r="Y20" s="522"/>
      <c r="Z20" s="522"/>
      <c r="AA20" s="522"/>
      <c r="AB20" s="522"/>
      <c r="AC20" s="186">
        <v>1458</v>
      </c>
      <c r="AD20" s="524"/>
      <c r="AE20" s="524"/>
      <c r="AF20" s="524"/>
      <c r="AG20" s="524"/>
      <c r="AH20" s="526"/>
      <c r="CH20" s="210"/>
      <c r="CK20" s="211"/>
      <c r="CM20" s="210"/>
      <c r="CP20" s="211"/>
      <c r="CR20" s="210"/>
      <c r="CU20" s="211"/>
      <c r="CW20" s="1"/>
      <c r="CX20" s="283"/>
      <c r="CY20" s="1"/>
      <c r="CZ20" s="1"/>
      <c r="DA20" s="1"/>
      <c r="DB20" s="1"/>
      <c r="DC20" s="1"/>
      <c r="DD20" s="1"/>
      <c r="DE20" s="1"/>
    </row>
    <row r="21" spans="2:109" ht="21" customHeight="1" thickBot="1">
      <c r="B21" s="423">
        <v>7</v>
      </c>
      <c r="C21" s="419" t="s">
        <v>1684</v>
      </c>
      <c r="D21" s="417" t="s">
        <v>19</v>
      </c>
      <c r="E21" s="416" t="s">
        <v>1673</v>
      </c>
      <c r="W21" s="519"/>
      <c r="X21" s="521" t="s">
        <v>245</v>
      </c>
      <c r="Y21" s="522"/>
      <c r="Z21" s="522"/>
      <c r="AA21" s="522"/>
      <c r="AB21" s="522"/>
      <c r="AC21" s="186">
        <v>1590</v>
      </c>
      <c r="AD21" s="524"/>
      <c r="AE21" s="524"/>
      <c r="AF21" s="524"/>
      <c r="AG21" s="524"/>
      <c r="AH21" s="526"/>
      <c r="BV21" s="201" t="s">
        <v>1395</v>
      </c>
      <c r="BW21" s="199"/>
      <c r="BX21" s="199"/>
      <c r="BY21" s="199"/>
      <c r="BZ21" s="199"/>
      <c r="CA21" s="201"/>
      <c r="CB21" s="200"/>
      <c r="CC21" s="200"/>
      <c r="CD21" s="200"/>
      <c r="CE21" s="200"/>
      <c r="CF21" s="200"/>
      <c r="CH21" s="212"/>
      <c r="CI21" s="213"/>
      <c r="CJ21" s="213"/>
      <c r="CK21" s="214"/>
      <c r="CM21" s="212"/>
      <c r="CN21" s="213"/>
      <c r="CO21" s="213"/>
      <c r="CP21" s="214"/>
      <c r="CR21" s="212"/>
      <c r="CS21" s="213"/>
      <c r="CT21" s="213"/>
      <c r="CU21" s="214"/>
      <c r="CW21" s="1"/>
      <c r="CX21" s="283"/>
      <c r="CY21" s="1"/>
      <c r="CZ21" s="1"/>
      <c r="DA21" s="1"/>
      <c r="DB21" s="1"/>
      <c r="DC21" s="1"/>
      <c r="DD21" s="1"/>
      <c r="DE21" s="1"/>
    </row>
    <row r="22" spans="2:109" ht="21" customHeight="1">
      <c r="B22" s="425"/>
      <c r="D22" s="418"/>
      <c r="K22" s="533" t="s">
        <v>216</v>
      </c>
      <c r="L22" s="533"/>
      <c r="M22" s="534" t="s">
        <v>41</v>
      </c>
      <c r="N22" s="534"/>
      <c r="O22" s="534" t="s">
        <v>207</v>
      </c>
      <c r="P22" s="534"/>
      <c r="Q22" s="534"/>
      <c r="R22" s="534"/>
      <c r="S22" s="534" t="s">
        <v>208</v>
      </c>
      <c r="T22" s="534"/>
      <c r="U22" s="534"/>
      <c r="W22" s="519"/>
      <c r="X22" s="521" t="s">
        <v>47</v>
      </c>
      <c r="Y22" s="522"/>
      <c r="Z22" s="522"/>
      <c r="AA22" s="522"/>
      <c r="AB22" s="522"/>
      <c r="AC22" s="186">
        <v>2387</v>
      </c>
      <c r="AD22" s="524"/>
      <c r="AE22" s="524"/>
      <c r="AF22" s="524"/>
      <c r="AG22" s="524"/>
      <c r="AH22" s="526"/>
      <c r="BV22" s="202" t="s">
        <v>1396</v>
      </c>
    </row>
    <row r="23" spans="2:109" ht="21" customHeight="1" thickBot="1">
      <c r="B23" s="423">
        <v>8</v>
      </c>
      <c r="C23" s="419" t="s">
        <v>1684</v>
      </c>
      <c r="D23" s="417" t="s">
        <v>1372</v>
      </c>
      <c r="E23" s="416" t="s">
        <v>1674</v>
      </c>
      <c r="K23" s="533"/>
      <c r="L23" s="533"/>
      <c r="M23" s="532" t="s">
        <v>209</v>
      </c>
      <c r="N23" s="532"/>
      <c r="O23" s="532" t="s">
        <v>214</v>
      </c>
      <c r="P23" s="532"/>
      <c r="Q23" s="532"/>
      <c r="R23" s="532"/>
      <c r="S23" s="532" t="s">
        <v>213</v>
      </c>
      <c r="T23" s="532"/>
      <c r="U23" s="532"/>
      <c r="W23" s="520"/>
      <c r="X23" s="528" t="s">
        <v>46</v>
      </c>
      <c r="Y23" s="529"/>
      <c r="Z23" s="529"/>
      <c r="AA23" s="529"/>
      <c r="AB23" s="529"/>
      <c r="AC23" s="195">
        <v>2475</v>
      </c>
      <c r="AD23" s="525"/>
      <c r="AE23" s="525"/>
      <c r="AF23" s="525"/>
      <c r="AG23" s="525"/>
      <c r="AH23" s="527"/>
      <c r="BV23" s="202" t="s">
        <v>1397</v>
      </c>
      <c r="CH23" s="495" t="s">
        <v>1410</v>
      </c>
      <c r="CI23" s="495"/>
      <c r="CJ23" s="495"/>
      <c r="CK23" s="495"/>
      <c r="CL23" s="495"/>
      <c r="CM23" s="495"/>
      <c r="CN23" s="495"/>
      <c r="CO23" s="495"/>
      <c r="CP23" s="495"/>
      <c r="CQ23" s="495"/>
      <c r="CR23" s="495"/>
      <c r="CS23" s="495"/>
      <c r="CT23" s="495"/>
      <c r="CU23" s="495"/>
    </row>
    <row r="24" spans="2:109" ht="21" customHeight="1">
      <c r="B24" s="425"/>
      <c r="D24" s="418"/>
      <c r="K24" s="533"/>
      <c r="L24" s="533"/>
      <c r="M24" s="532" t="s">
        <v>210</v>
      </c>
      <c r="N24" s="532"/>
      <c r="O24" s="532" t="s">
        <v>1689</v>
      </c>
      <c r="P24" s="532"/>
      <c r="Q24" s="532"/>
      <c r="R24" s="532"/>
      <c r="S24" s="532" t="s">
        <v>213</v>
      </c>
      <c r="T24" s="532"/>
      <c r="U24" s="532"/>
      <c r="W24" s="466" t="s">
        <v>1428</v>
      </c>
      <c r="X24" s="466"/>
      <c r="Y24" s="466"/>
      <c r="Z24" s="466"/>
      <c r="AA24" s="466"/>
      <c r="AB24" s="466"/>
      <c r="AC24" s="466"/>
      <c r="BV24" s="209" t="s">
        <v>1398</v>
      </c>
      <c r="CH24" s="495"/>
      <c r="CI24" s="495"/>
      <c r="CJ24" s="495"/>
      <c r="CK24" s="495"/>
      <c r="CL24" s="495"/>
      <c r="CM24" s="495"/>
      <c r="CN24" s="495"/>
      <c r="CO24" s="495"/>
      <c r="CP24" s="495"/>
      <c r="CQ24" s="495"/>
      <c r="CR24" s="495"/>
      <c r="CS24" s="495"/>
      <c r="CT24" s="495"/>
      <c r="CU24" s="495"/>
    </row>
    <row r="25" spans="2:109" ht="21" customHeight="1" thickBot="1">
      <c r="B25" s="423">
        <v>9</v>
      </c>
      <c r="C25" s="419" t="s">
        <v>1684</v>
      </c>
      <c r="D25" s="417" t="s">
        <v>1675</v>
      </c>
      <c r="E25" s="416" t="s">
        <v>1678</v>
      </c>
      <c r="K25" s="533"/>
      <c r="L25" s="533"/>
      <c r="M25" s="532" t="s">
        <v>211</v>
      </c>
      <c r="N25" s="532"/>
      <c r="O25" s="532" t="s">
        <v>1688</v>
      </c>
      <c r="P25" s="532"/>
      <c r="Q25" s="532"/>
      <c r="R25" s="532"/>
      <c r="S25" s="532" t="s">
        <v>212</v>
      </c>
      <c r="T25" s="532"/>
      <c r="U25" s="532"/>
      <c r="W25" s="467"/>
      <c r="X25" s="467"/>
      <c r="Y25" s="467"/>
      <c r="Z25" s="467"/>
      <c r="AA25" s="467"/>
      <c r="AB25" s="467"/>
      <c r="AC25" s="467"/>
      <c r="BV25" s="202" t="s">
        <v>1399</v>
      </c>
    </row>
    <row r="26" spans="2:109" ht="21" customHeight="1">
      <c r="B26" s="425"/>
      <c r="D26" s="418"/>
      <c r="K26" s="533"/>
      <c r="L26" s="533"/>
      <c r="M26" s="532" t="s">
        <v>215</v>
      </c>
      <c r="N26" s="532"/>
      <c r="O26" s="532" t="s">
        <v>1690</v>
      </c>
      <c r="P26" s="532"/>
      <c r="Q26" s="532"/>
      <c r="R26" s="532"/>
      <c r="S26" s="532" t="s">
        <v>213</v>
      </c>
      <c r="T26" s="532"/>
      <c r="U26" s="532"/>
      <c r="W26" s="490" t="s">
        <v>341</v>
      </c>
      <c r="X26" s="491" t="s">
        <v>191</v>
      </c>
      <c r="Y26" s="491"/>
      <c r="Z26" s="491"/>
      <c r="AA26" s="491"/>
      <c r="AB26" s="491"/>
      <c r="AC26" s="491"/>
      <c r="AD26" s="491" t="s">
        <v>192</v>
      </c>
      <c r="AE26" s="491"/>
      <c r="AF26" s="491"/>
      <c r="AG26" s="491"/>
      <c r="AH26" s="491"/>
      <c r="BV26" s="99"/>
    </row>
    <row r="27" spans="2:109" ht="21" customHeight="1" thickBot="1">
      <c r="B27" s="423">
        <v>10</v>
      </c>
      <c r="C27" s="419" t="s">
        <v>1684</v>
      </c>
      <c r="D27" s="417" t="s">
        <v>293</v>
      </c>
      <c r="E27" s="416" t="s">
        <v>1679</v>
      </c>
      <c r="K27" s="533"/>
      <c r="L27" s="533"/>
      <c r="M27" s="532" t="s">
        <v>217</v>
      </c>
      <c r="N27" s="532"/>
      <c r="O27" s="532" t="s">
        <v>218</v>
      </c>
      <c r="P27" s="532"/>
      <c r="Q27" s="532"/>
      <c r="R27" s="532"/>
      <c r="S27" s="532" t="s">
        <v>213</v>
      </c>
      <c r="T27" s="532"/>
      <c r="U27" s="532"/>
      <c r="W27" s="490"/>
      <c r="X27" s="491"/>
      <c r="Y27" s="491"/>
      <c r="Z27" s="491"/>
      <c r="AA27" s="491"/>
      <c r="AB27" s="491"/>
      <c r="AC27" s="491"/>
      <c r="AD27" s="491"/>
      <c r="AE27" s="491"/>
      <c r="AF27" s="491"/>
      <c r="AG27" s="491"/>
      <c r="AH27" s="491"/>
      <c r="AR27" s="99" t="s">
        <v>1357</v>
      </c>
    </row>
    <row r="28" spans="2:109" ht="21" customHeight="1">
      <c r="B28" s="425"/>
      <c r="D28" s="418"/>
      <c r="K28" s="533" t="s">
        <v>229</v>
      </c>
      <c r="L28" s="533"/>
      <c r="M28" s="532" t="s">
        <v>219</v>
      </c>
      <c r="N28" s="532"/>
      <c r="O28" s="532" t="s">
        <v>1691</v>
      </c>
      <c r="P28" s="532"/>
      <c r="Q28" s="532"/>
      <c r="R28" s="532"/>
      <c r="S28" s="532" t="s">
        <v>212</v>
      </c>
      <c r="T28" s="532"/>
      <c r="U28" s="532"/>
      <c r="W28" s="252" t="s">
        <v>233</v>
      </c>
      <c r="X28" s="508" t="s">
        <v>234</v>
      </c>
      <c r="Y28" s="508"/>
      <c r="Z28" s="508"/>
      <c r="AA28" s="508"/>
      <c r="AB28" s="508"/>
      <c r="AC28" s="508"/>
      <c r="AD28" s="509" t="s">
        <v>340</v>
      </c>
      <c r="AE28" s="509"/>
      <c r="AF28" s="509"/>
      <c r="AG28" s="509"/>
      <c r="AH28" s="509"/>
    </row>
    <row r="29" spans="2:109" ht="21" customHeight="1" thickBot="1">
      <c r="B29" s="423">
        <v>11</v>
      </c>
      <c r="C29" s="419" t="s">
        <v>1684</v>
      </c>
      <c r="D29" s="417" t="s">
        <v>1676</v>
      </c>
      <c r="E29" s="416" t="s">
        <v>1680</v>
      </c>
      <c r="K29" s="533"/>
      <c r="L29" s="533"/>
      <c r="M29" s="532" t="s">
        <v>220</v>
      </c>
      <c r="N29" s="532"/>
      <c r="O29" s="532" t="s">
        <v>1692</v>
      </c>
      <c r="P29" s="532"/>
      <c r="Q29" s="532"/>
      <c r="R29" s="532"/>
      <c r="S29" s="532" t="s">
        <v>212</v>
      </c>
      <c r="T29" s="532"/>
      <c r="U29" s="532"/>
      <c r="W29" s="253" t="s">
        <v>232</v>
      </c>
      <c r="X29" s="508" t="s">
        <v>334</v>
      </c>
      <c r="Y29" s="508"/>
      <c r="Z29" s="508"/>
      <c r="AA29" s="508"/>
      <c r="AB29" s="508"/>
      <c r="AC29" s="508"/>
      <c r="AD29" s="509" t="s">
        <v>1429</v>
      </c>
      <c r="AE29" s="509"/>
      <c r="AF29" s="509"/>
      <c r="AG29" s="509"/>
      <c r="AH29" s="509"/>
    </row>
    <row r="30" spans="2:109" ht="21" customHeight="1">
      <c r="B30" s="425"/>
      <c r="D30" s="418"/>
      <c r="K30" s="533" t="s">
        <v>228</v>
      </c>
      <c r="L30" s="533"/>
      <c r="M30" s="532" t="s">
        <v>224</v>
      </c>
      <c r="N30" s="532"/>
      <c r="O30" s="532" t="s">
        <v>1693</v>
      </c>
      <c r="P30" s="532"/>
      <c r="Q30" s="532"/>
      <c r="R30" s="532"/>
      <c r="S30" s="532" t="s">
        <v>212</v>
      </c>
      <c r="T30" s="532"/>
      <c r="U30" s="532"/>
      <c r="W30" s="253" t="s">
        <v>248</v>
      </c>
      <c r="X30" s="508" t="s">
        <v>1696</v>
      </c>
      <c r="Y30" s="508"/>
      <c r="Z30" s="508"/>
      <c r="AA30" s="508"/>
      <c r="AB30" s="508"/>
      <c r="AC30" s="508"/>
      <c r="AD30" s="509" t="s">
        <v>235</v>
      </c>
      <c r="AE30" s="509"/>
      <c r="AF30" s="509"/>
      <c r="AG30" s="509"/>
      <c r="AH30" s="509"/>
    </row>
    <row r="31" spans="2:109" ht="21" customHeight="1" thickBot="1">
      <c r="B31" s="423">
        <v>12</v>
      </c>
      <c r="C31" s="419" t="s">
        <v>1684</v>
      </c>
      <c r="D31" s="417" t="s">
        <v>1677</v>
      </c>
      <c r="E31" s="416" t="s">
        <v>1681</v>
      </c>
      <c r="K31" s="533"/>
      <c r="L31" s="533"/>
      <c r="M31" s="532" t="s">
        <v>227</v>
      </c>
      <c r="N31" s="532"/>
      <c r="O31" s="532" t="s">
        <v>1694</v>
      </c>
      <c r="P31" s="532"/>
      <c r="Q31" s="532"/>
      <c r="R31" s="532"/>
      <c r="S31" s="532" t="s">
        <v>212</v>
      </c>
      <c r="T31" s="532"/>
      <c r="U31" s="532"/>
      <c r="W31" s="468" t="s">
        <v>1430</v>
      </c>
      <c r="X31" s="254"/>
      <c r="Y31" s="255" t="s">
        <v>1432</v>
      </c>
      <c r="Z31" s="255" t="s">
        <v>1697</v>
      </c>
      <c r="AA31" s="255" t="s">
        <v>1433</v>
      </c>
      <c r="AB31" s="255" t="s">
        <v>1434</v>
      </c>
      <c r="AC31" s="256" t="s">
        <v>1435</v>
      </c>
      <c r="AD31" s="469" t="s">
        <v>1438</v>
      </c>
      <c r="AE31" s="470"/>
      <c r="AF31" s="470"/>
      <c r="AG31" s="471"/>
      <c r="AH31" s="487">
        <v>3850</v>
      </c>
      <c r="BK31" s="495" t="s">
        <v>1742</v>
      </c>
      <c r="BL31" s="495"/>
      <c r="BM31" s="495"/>
      <c r="BN31" s="495"/>
      <c r="BO31" s="495"/>
      <c r="BP31" s="495"/>
      <c r="BQ31" s="495"/>
    </row>
    <row r="32" spans="2:109" ht="21" customHeight="1">
      <c r="B32" s="425"/>
      <c r="D32" s="418"/>
      <c r="K32" s="533"/>
      <c r="L32" s="533"/>
      <c r="M32" s="532" t="s">
        <v>225</v>
      </c>
      <c r="N32" s="532"/>
      <c r="O32" s="532" t="s">
        <v>226</v>
      </c>
      <c r="P32" s="532"/>
      <c r="Q32" s="532"/>
      <c r="R32" s="532"/>
      <c r="S32" s="532" t="s">
        <v>212</v>
      </c>
      <c r="T32" s="532"/>
      <c r="U32" s="532"/>
      <c r="W32" s="468"/>
      <c r="X32" s="257" t="s">
        <v>45</v>
      </c>
      <c r="Y32" s="258">
        <v>8745</v>
      </c>
      <c r="Z32" s="258">
        <v>6985</v>
      </c>
      <c r="AA32" s="258">
        <v>5500</v>
      </c>
      <c r="AB32" s="258">
        <v>2090</v>
      </c>
      <c r="AC32" s="258">
        <v>1430</v>
      </c>
      <c r="AD32" s="472"/>
      <c r="AE32" s="473"/>
      <c r="AF32" s="473"/>
      <c r="AG32" s="474"/>
      <c r="AH32" s="488"/>
      <c r="BK32" s="495"/>
      <c r="BL32" s="495"/>
      <c r="BM32" s="495"/>
      <c r="BN32" s="495"/>
      <c r="BO32" s="495"/>
      <c r="BP32" s="495"/>
      <c r="BQ32" s="495"/>
    </row>
    <row r="33" spans="2:109" ht="21" customHeight="1" thickBot="1">
      <c r="B33" s="423">
        <v>13</v>
      </c>
      <c r="C33" s="419" t="s">
        <v>1684</v>
      </c>
      <c r="D33" s="417" t="s">
        <v>1405</v>
      </c>
      <c r="E33" s="416" t="s">
        <v>1682</v>
      </c>
      <c r="K33" s="533"/>
      <c r="L33" s="533"/>
      <c r="M33" s="532" t="s">
        <v>221</v>
      </c>
      <c r="N33" s="532"/>
      <c r="O33" s="532" t="s">
        <v>223</v>
      </c>
      <c r="P33" s="532"/>
      <c r="Q33" s="532"/>
      <c r="R33" s="532"/>
      <c r="S33" s="532" t="s">
        <v>212</v>
      </c>
      <c r="T33" s="532"/>
      <c r="U33" s="532"/>
      <c r="W33" s="468"/>
      <c r="X33" s="257" t="s">
        <v>1436</v>
      </c>
      <c r="Y33" s="258">
        <v>7095</v>
      </c>
      <c r="Z33" s="258">
        <v>5390</v>
      </c>
      <c r="AA33" s="258">
        <v>4565</v>
      </c>
      <c r="AB33" s="258">
        <v>1815</v>
      </c>
      <c r="AC33" s="258">
        <v>1155</v>
      </c>
      <c r="AD33" s="472"/>
      <c r="AE33" s="473"/>
      <c r="AF33" s="473"/>
      <c r="AG33" s="474"/>
      <c r="AH33" s="488"/>
      <c r="BK33" s="493" t="s">
        <v>1366</v>
      </c>
      <c r="BL33" s="494"/>
      <c r="BM33" s="494"/>
      <c r="BN33" s="494"/>
      <c r="BO33" s="494"/>
      <c r="BP33" s="494"/>
      <c r="BQ33" s="494"/>
    </row>
    <row r="34" spans="2:109" ht="21" customHeight="1">
      <c r="B34" s="425"/>
      <c r="D34" s="418"/>
      <c r="K34" s="533"/>
      <c r="L34" s="533"/>
      <c r="M34" s="532" t="s">
        <v>222</v>
      </c>
      <c r="N34" s="532"/>
      <c r="O34" s="532" t="s">
        <v>1695</v>
      </c>
      <c r="P34" s="532"/>
      <c r="Q34" s="532"/>
      <c r="R34" s="532"/>
      <c r="S34" s="532" t="s">
        <v>212</v>
      </c>
      <c r="T34" s="532"/>
      <c r="U34" s="532"/>
      <c r="W34" s="468"/>
      <c r="X34" s="257" t="s">
        <v>239</v>
      </c>
      <c r="Y34" s="258">
        <v>6600</v>
      </c>
      <c r="Z34" s="258">
        <v>5060</v>
      </c>
      <c r="AA34" s="258">
        <v>4290</v>
      </c>
      <c r="AB34" s="258">
        <v>1705</v>
      </c>
      <c r="AC34" s="258">
        <v>1045</v>
      </c>
      <c r="AD34" s="472"/>
      <c r="AE34" s="473"/>
      <c r="AF34" s="473"/>
      <c r="AG34" s="474"/>
      <c r="AH34" s="488"/>
      <c r="BK34" s="494"/>
      <c r="BL34" s="494"/>
      <c r="BM34" s="494"/>
      <c r="BN34" s="494"/>
      <c r="BO34" s="494"/>
      <c r="BP34" s="494"/>
      <c r="BQ34" s="494"/>
      <c r="CW34" s="1"/>
      <c r="CX34" s="283"/>
      <c r="CY34" s="1"/>
      <c r="CZ34" s="1"/>
      <c r="DA34" s="1"/>
      <c r="DB34" s="1"/>
      <c r="DC34" s="1"/>
      <c r="DD34" s="1"/>
      <c r="DE34" s="1"/>
    </row>
    <row r="35" spans="2:109" ht="21" customHeight="1" thickBot="1">
      <c r="B35" s="423">
        <v>14</v>
      </c>
      <c r="C35" s="419" t="s">
        <v>1684</v>
      </c>
      <c r="D35" s="417" t="s">
        <v>1448</v>
      </c>
      <c r="E35" s="416" t="s">
        <v>1683</v>
      </c>
      <c r="W35" s="468"/>
      <c r="X35" s="257" t="s">
        <v>42</v>
      </c>
      <c r="Y35" s="258">
        <v>4895</v>
      </c>
      <c r="Z35" s="258">
        <v>3795</v>
      </c>
      <c r="AA35" s="258">
        <v>3245</v>
      </c>
      <c r="AB35" s="258">
        <v>1705</v>
      </c>
      <c r="AC35" s="258">
        <v>1045</v>
      </c>
      <c r="AD35" s="472"/>
      <c r="AE35" s="473"/>
      <c r="AF35" s="473"/>
      <c r="AG35" s="474"/>
      <c r="AH35" s="488"/>
      <c r="BK35" s="187" t="s">
        <v>265</v>
      </c>
      <c r="BL35" s="497" t="s">
        <v>268</v>
      </c>
      <c r="BM35" s="497"/>
      <c r="BN35" s="497"/>
      <c r="CW35" s="1"/>
      <c r="CX35" s="283"/>
      <c r="CY35" s="1"/>
      <c r="CZ35" s="1"/>
      <c r="DA35" s="1"/>
      <c r="DB35" s="1"/>
      <c r="DC35" s="1"/>
      <c r="DD35" s="1"/>
      <c r="DE35" s="1"/>
    </row>
    <row r="36" spans="2:109" ht="21" customHeight="1">
      <c r="W36" s="468"/>
      <c r="X36" s="259" t="s">
        <v>1437</v>
      </c>
      <c r="Y36" s="258">
        <v>6380</v>
      </c>
      <c r="Z36" s="258">
        <v>4895</v>
      </c>
      <c r="AA36" s="258">
        <v>4180</v>
      </c>
      <c r="AB36" s="258">
        <v>1705</v>
      </c>
      <c r="AC36" s="258">
        <v>1045</v>
      </c>
      <c r="AD36" s="475"/>
      <c r="AE36" s="476"/>
      <c r="AF36" s="476"/>
      <c r="AG36" s="477"/>
      <c r="AH36" s="489"/>
      <c r="BK36" s="188" t="s">
        <v>98</v>
      </c>
      <c r="BL36" s="492" t="s">
        <v>266</v>
      </c>
      <c r="BM36" s="492"/>
      <c r="BN36" s="492"/>
      <c r="CW36" s="1"/>
      <c r="CX36" s="283"/>
      <c r="CY36" s="1"/>
      <c r="CZ36" s="1"/>
      <c r="DA36" s="1"/>
      <c r="DB36" s="1"/>
      <c r="DC36" s="1"/>
      <c r="DD36" s="1"/>
      <c r="DE36" s="1"/>
    </row>
    <row r="37" spans="2:109" ht="21" customHeight="1">
      <c r="W37" s="468"/>
      <c r="X37" s="257" t="s">
        <v>240</v>
      </c>
      <c r="Y37" s="258">
        <v>6380</v>
      </c>
      <c r="Z37" s="258">
        <v>5005</v>
      </c>
      <c r="AA37" s="258">
        <v>4180</v>
      </c>
      <c r="AB37" s="258">
        <v>1760</v>
      </c>
      <c r="AC37" s="258">
        <v>1100</v>
      </c>
      <c r="AD37" s="478" t="s">
        <v>1439</v>
      </c>
      <c r="AE37" s="479"/>
      <c r="AF37" s="479"/>
      <c r="AG37" s="480"/>
      <c r="AH37" s="487">
        <v>5500</v>
      </c>
      <c r="BK37" s="188" t="s">
        <v>259</v>
      </c>
      <c r="BL37" s="492" t="s">
        <v>267</v>
      </c>
      <c r="BM37" s="492"/>
      <c r="BN37" s="492"/>
      <c r="CH37" s="495" t="s">
        <v>1412</v>
      </c>
      <c r="CI37" s="495"/>
      <c r="CJ37" s="495"/>
      <c r="CK37" s="495"/>
      <c r="CL37" s="495"/>
      <c r="CM37" s="495"/>
      <c r="CN37" s="495"/>
      <c r="CO37" s="495"/>
      <c r="CP37" s="495"/>
      <c r="CQ37" s="495"/>
      <c r="CR37" s="495"/>
      <c r="CS37" s="495"/>
      <c r="CT37" s="495"/>
      <c r="CU37" s="495"/>
    </row>
    <row r="38" spans="2:109" ht="21" customHeight="1">
      <c r="W38" s="468"/>
      <c r="X38" s="257" t="s">
        <v>241</v>
      </c>
      <c r="Y38" s="258">
        <v>7095</v>
      </c>
      <c r="Z38" s="258">
        <v>5445</v>
      </c>
      <c r="AA38" s="258">
        <v>4565</v>
      </c>
      <c r="AB38" s="258">
        <v>1870</v>
      </c>
      <c r="AC38" s="258">
        <v>1210</v>
      </c>
      <c r="AD38" s="481"/>
      <c r="AE38" s="482"/>
      <c r="AF38" s="482"/>
      <c r="AG38" s="483"/>
      <c r="AH38" s="488"/>
      <c r="BK38" s="188" t="s">
        <v>260</v>
      </c>
      <c r="BL38" s="492" t="s">
        <v>267</v>
      </c>
      <c r="BM38" s="492"/>
      <c r="BN38" s="492"/>
      <c r="CH38" s="495"/>
      <c r="CI38" s="495"/>
      <c r="CJ38" s="495"/>
      <c r="CK38" s="495"/>
      <c r="CL38" s="495"/>
      <c r="CM38" s="495"/>
      <c r="CN38" s="495"/>
      <c r="CO38" s="495"/>
      <c r="CP38" s="495"/>
      <c r="CQ38" s="495"/>
      <c r="CR38" s="495"/>
      <c r="CS38" s="495"/>
      <c r="CT38" s="495"/>
      <c r="CU38" s="495"/>
    </row>
    <row r="39" spans="2:109" ht="21" customHeight="1">
      <c r="W39" s="468"/>
      <c r="X39" s="257" t="s">
        <v>44</v>
      </c>
      <c r="Y39" s="258">
        <v>7095</v>
      </c>
      <c r="Z39" s="258">
        <v>5445</v>
      </c>
      <c r="AA39" s="258">
        <v>4565</v>
      </c>
      <c r="AB39" s="258">
        <v>1980</v>
      </c>
      <c r="AC39" s="258">
        <v>1320</v>
      </c>
      <c r="AD39" s="481"/>
      <c r="AE39" s="482"/>
      <c r="AF39" s="482"/>
      <c r="AG39" s="483"/>
      <c r="AH39" s="488"/>
      <c r="BK39" s="188" t="s">
        <v>261</v>
      </c>
      <c r="BL39" s="492" t="s">
        <v>269</v>
      </c>
      <c r="BM39" s="492"/>
      <c r="BN39" s="492"/>
      <c r="CH39" s="88" t="s">
        <v>1413</v>
      </c>
    </row>
    <row r="40" spans="2:109" ht="21" customHeight="1">
      <c r="W40" s="468"/>
      <c r="X40" s="257" t="s">
        <v>242</v>
      </c>
      <c r="Y40" s="258">
        <v>7810</v>
      </c>
      <c r="Z40" s="258">
        <v>5940</v>
      </c>
      <c r="AA40" s="258">
        <v>5005</v>
      </c>
      <c r="AB40" s="258">
        <v>2090</v>
      </c>
      <c r="AC40" s="258">
        <v>1430</v>
      </c>
      <c r="AD40" s="481"/>
      <c r="AE40" s="482"/>
      <c r="AF40" s="482"/>
      <c r="AG40" s="483"/>
      <c r="AH40" s="488"/>
      <c r="BK40" s="188" t="s">
        <v>262</v>
      </c>
      <c r="BL40" s="492" t="s">
        <v>269</v>
      </c>
      <c r="BM40" s="492"/>
      <c r="BN40" s="492"/>
    </row>
    <row r="41" spans="2:109" ht="21" customHeight="1">
      <c r="W41" s="468"/>
      <c r="X41" s="257" t="s">
        <v>243</v>
      </c>
      <c r="Y41" s="258">
        <v>8690</v>
      </c>
      <c r="Z41" s="258">
        <v>6545</v>
      </c>
      <c r="AA41" s="258">
        <v>5500</v>
      </c>
      <c r="AB41" s="258">
        <v>2090</v>
      </c>
      <c r="AC41" s="258">
        <v>1430</v>
      </c>
      <c r="AD41" s="484"/>
      <c r="AE41" s="485"/>
      <c r="AF41" s="485"/>
      <c r="AG41" s="486"/>
      <c r="AH41" s="489"/>
      <c r="BK41" s="188" t="s">
        <v>263</v>
      </c>
      <c r="BL41" s="492" t="s">
        <v>270</v>
      </c>
      <c r="BM41" s="492"/>
      <c r="BN41" s="492"/>
    </row>
    <row r="42" spans="2:109" ht="21" customHeight="1">
      <c r="BK42" s="188" t="s">
        <v>264</v>
      </c>
      <c r="BL42" s="492" t="s">
        <v>270</v>
      </c>
      <c r="BM42" s="492"/>
      <c r="BN42" s="492"/>
    </row>
  </sheetData>
  <sheetProtection algorithmName="SHA-512" hashValue="e5XAGZYkTurTfpPwhcwn2FPP0NDpkZYBGp3V6yn7JdiiZNDOjCL/Fusai+oWZCFd7QzXtuT/maep+u/p2xWxQg==" saltValue="paJDjFsKX25Otmc0tub4hw==" spinCount="100000" sheet="1" objects="1" scenarios="1"/>
  <protectedRanges>
    <protectedRange sqref="CO14 CM14 CT14 CR14 CJ14 CH14" name="範囲1_6_1_5_1_1"/>
  </protectedRanges>
  <mergeCells count="116">
    <mergeCell ref="CH23:CU24"/>
    <mergeCell ref="CH37:CU38"/>
    <mergeCell ref="CH10:CK10"/>
    <mergeCell ref="CH11:CK14"/>
    <mergeCell ref="CM10:CP10"/>
    <mergeCell ref="CM11:CP14"/>
    <mergeCell ref="CR10:CU10"/>
    <mergeCell ref="CR11:CU14"/>
    <mergeCell ref="CH5:CU6"/>
    <mergeCell ref="I14:I17"/>
    <mergeCell ref="O22:R22"/>
    <mergeCell ref="M25:N25"/>
    <mergeCell ref="O25:R25"/>
    <mergeCell ref="I6:I7"/>
    <mergeCell ref="I10:I11"/>
    <mergeCell ref="I8:I9"/>
    <mergeCell ref="I12:I13"/>
    <mergeCell ref="K22:L27"/>
    <mergeCell ref="O26:R26"/>
    <mergeCell ref="K28:L29"/>
    <mergeCell ref="M28:N28"/>
    <mergeCell ref="O28:R28"/>
    <mergeCell ref="S28:U28"/>
    <mergeCell ref="M29:N29"/>
    <mergeCell ref="O29:R29"/>
    <mergeCell ref="S29:U29"/>
    <mergeCell ref="S22:U22"/>
    <mergeCell ref="M23:N23"/>
    <mergeCell ref="O23:R23"/>
    <mergeCell ref="S23:U23"/>
    <mergeCell ref="O24:R24"/>
    <mergeCell ref="S24:U24"/>
    <mergeCell ref="M22:N22"/>
    <mergeCell ref="M24:N24"/>
    <mergeCell ref="S25:U25"/>
    <mergeCell ref="W11:W16"/>
    <mergeCell ref="M34:N34"/>
    <mergeCell ref="O34:R34"/>
    <mergeCell ref="S34:U34"/>
    <mergeCell ref="K13:U14"/>
    <mergeCell ref="K19:U20"/>
    <mergeCell ref="O32:R32"/>
    <mergeCell ref="S32:U32"/>
    <mergeCell ref="M33:N33"/>
    <mergeCell ref="O33:R33"/>
    <mergeCell ref="S33:U33"/>
    <mergeCell ref="K30:L34"/>
    <mergeCell ref="M30:N30"/>
    <mergeCell ref="O30:R30"/>
    <mergeCell ref="S30:U30"/>
    <mergeCell ref="M31:N31"/>
    <mergeCell ref="O31:R31"/>
    <mergeCell ref="S26:U26"/>
    <mergeCell ref="M27:N27"/>
    <mergeCell ref="O27:R27"/>
    <mergeCell ref="S27:U27"/>
    <mergeCell ref="M26:N26"/>
    <mergeCell ref="S31:U31"/>
    <mergeCell ref="M32:N32"/>
    <mergeCell ref="AD17:AG23"/>
    <mergeCell ref="AH17:AH23"/>
    <mergeCell ref="X18:AB18"/>
    <mergeCell ref="X19:AB19"/>
    <mergeCell ref="X20:AB20"/>
    <mergeCell ref="X21:AB21"/>
    <mergeCell ref="X22:AB22"/>
    <mergeCell ref="X23:AB23"/>
    <mergeCell ref="X9:AC9"/>
    <mergeCell ref="AD9:AH9"/>
    <mergeCell ref="X10:AC10"/>
    <mergeCell ref="AD10:AH10"/>
    <mergeCell ref="AJ5:AP6"/>
    <mergeCell ref="X5:AC6"/>
    <mergeCell ref="AD5:AH6"/>
    <mergeCell ref="W5:W6"/>
    <mergeCell ref="AS5:AX6"/>
    <mergeCell ref="BK31:BQ32"/>
    <mergeCell ref="BK33:BQ34"/>
    <mergeCell ref="I4:I5"/>
    <mergeCell ref="BL41:BN41"/>
    <mergeCell ref="X28:AC28"/>
    <mergeCell ref="AD28:AH28"/>
    <mergeCell ref="X29:AC29"/>
    <mergeCell ref="AD29:AH29"/>
    <mergeCell ref="X30:AC30"/>
    <mergeCell ref="AD30:AH30"/>
    <mergeCell ref="X11:AC16"/>
    <mergeCell ref="AD11:AH16"/>
    <mergeCell ref="X7:AC7"/>
    <mergeCell ref="AD7:AH7"/>
    <mergeCell ref="X8:AC8"/>
    <mergeCell ref="AD8:AH8"/>
    <mergeCell ref="AZ7:BI8"/>
    <mergeCell ref="W17:W23"/>
    <mergeCell ref="X17:AB17"/>
    <mergeCell ref="BL42:BN42"/>
    <mergeCell ref="AZ4:BI6"/>
    <mergeCell ref="BL37:BN37"/>
    <mergeCell ref="BL38:BN38"/>
    <mergeCell ref="BL39:BN39"/>
    <mergeCell ref="BL40:BN40"/>
    <mergeCell ref="AZ11:BI12"/>
    <mergeCell ref="AZ13:BI14"/>
    <mergeCell ref="AZ15:BI16"/>
    <mergeCell ref="BK5:BQ6"/>
    <mergeCell ref="BL35:BN35"/>
    <mergeCell ref="BL36:BN36"/>
    <mergeCell ref="W24:AC25"/>
    <mergeCell ref="W31:W41"/>
    <mergeCell ref="AD31:AG36"/>
    <mergeCell ref="AD37:AG41"/>
    <mergeCell ref="AH37:AH41"/>
    <mergeCell ref="AH31:AH36"/>
    <mergeCell ref="W26:W27"/>
    <mergeCell ref="X26:AC27"/>
    <mergeCell ref="AD26:AH27"/>
  </mergeCells>
  <phoneticPr fontId="8"/>
  <hyperlinks>
    <hyperlink ref="B15" location="メッセージカード!A1" display="メッセージカード!A1" xr:uid="{43DFD419-8712-488B-9F4D-3634903A7797}"/>
    <hyperlink ref="B13" location="お支払い方法選択!A1" display="お支払い方法選択!A1" xr:uid="{B60DE461-D602-4E98-A422-4D4F98920784}"/>
    <hyperlink ref="B17" location="もくじ!G1" display="もくじ!G1" xr:uid="{988B22F6-C8F1-4DF6-9E35-20F9CD368DF2}"/>
    <hyperlink ref="B19" location="もくじ!J1" display="もくじ!J1" xr:uid="{69ADC487-7E9F-41BA-97F7-70B2633AD842}"/>
    <hyperlink ref="B21" location="もくじ!L1" display="もくじ!L1" xr:uid="{023398C6-11D3-4220-809C-81428AD822E4}"/>
    <hyperlink ref="B23" location="もくじ!X1" display="もくじ!X1" xr:uid="{9501CA98-6407-4D82-B4BD-5CF89CF411B6}"/>
    <hyperlink ref="B25" location="もくじ!AK1" display="もくじ!AK1" xr:uid="{013284F5-5774-492E-ABB3-0FE4BF461BBF}"/>
    <hyperlink ref="B27" location="もくじ!BA1" display="もくじ!BA1" xr:uid="{75FA3574-E81A-42B5-8519-6EB0905E6952}"/>
    <hyperlink ref="B29" location="もくじ!BL1" display="もくじ!BL1" xr:uid="{6ACC32F0-3564-4192-A26B-BA5DAA932394}"/>
    <hyperlink ref="B31" location="もくじ!BT1" display="もくじ!BT1" xr:uid="{5ACCF0B8-998F-4528-BDBA-C587A631FF5B}"/>
    <hyperlink ref="B33" location="もくじ!CI1" display="もくじ!CI1" xr:uid="{1E4B22F5-C550-4AA4-A2C1-F8D5031A1817}"/>
    <hyperlink ref="B35" location="もくじ!CX1" display="もくじ!CX1" xr:uid="{5DEB7AA0-D85A-4C1C-B3E7-9A05763EA942}"/>
    <hyperlink ref="G5" r:id="rId1" xr:uid="{883D2558-21A5-46D8-95D1-549D0F66E85C}"/>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0737-9EFE-4C60-ADED-491AA78EEFE7}">
  <sheetPr codeName="Sheet11">
    <tabColor rgb="FF5888A6"/>
  </sheetPr>
  <dimension ref="A1:AC72"/>
  <sheetViews>
    <sheetView zoomScaleNormal="100" workbookViewId="0">
      <selection activeCell="D4" sqref="D4"/>
    </sheetView>
  </sheetViews>
  <sheetFormatPr defaultColWidth="2.5" defaultRowHeight="21" customHeight="1"/>
  <cols>
    <col min="1" max="1" width="2.5" style="232"/>
    <col min="2" max="2" width="2.5" style="232" customWidth="1"/>
    <col min="3" max="3" width="10.5" style="233" customWidth="1"/>
    <col min="4" max="4" width="50.5" style="232" customWidth="1"/>
    <col min="5" max="5" width="5.25" style="232" customWidth="1"/>
    <col min="6" max="6" width="18.625" style="232" customWidth="1"/>
    <col min="7" max="7" width="7.5" style="232" customWidth="1"/>
    <col min="8" max="8" width="34" style="232" customWidth="1"/>
    <col min="9" max="9" width="3.125" style="232" customWidth="1"/>
    <col min="10" max="10" width="2.25" style="232" customWidth="1"/>
    <col min="11" max="11" width="4.25" style="107" customWidth="1"/>
    <col min="12" max="12" width="5.125" style="107" customWidth="1"/>
    <col min="13" max="13" width="17.5" style="107" customWidth="1"/>
    <col min="14" max="15" width="13.625" style="107" customWidth="1"/>
    <col min="16" max="16" width="5.125" style="107" customWidth="1"/>
    <col min="17" max="17" width="17.5" style="107" customWidth="1"/>
    <col min="18" max="19" width="13.625" style="107" customWidth="1"/>
    <col min="20" max="20" width="5.125" style="107" customWidth="1"/>
    <col min="21" max="21" width="4.25" style="107" customWidth="1"/>
    <col min="22" max="22" width="10.5" style="122" hidden="1" customWidth="1"/>
    <col min="23" max="23" width="18.5" style="122" hidden="1" customWidth="1"/>
    <col min="24" max="24" width="2.5" style="119"/>
    <col min="25" max="25" width="13.375" style="119" hidden="1" customWidth="1"/>
    <col min="26" max="27" width="11.5" style="119" hidden="1" customWidth="1"/>
    <col min="28" max="28" width="17.75" style="119" hidden="1" customWidth="1"/>
    <col min="29" max="29" width="13.5" style="119" hidden="1" customWidth="1"/>
    <col min="30" max="16384" width="2.5" style="119"/>
  </cols>
  <sheetData>
    <row r="1" spans="1:29" s="286" customFormat="1" ht="77.25" customHeight="1">
      <c r="A1" s="290"/>
      <c r="B1" s="290"/>
      <c r="C1" s="554" t="s">
        <v>1467</v>
      </c>
      <c r="D1" s="555"/>
      <c r="E1" s="555"/>
      <c r="F1" s="555"/>
      <c r="G1" s="555"/>
      <c r="H1" s="555"/>
      <c r="I1" s="290"/>
      <c r="J1" s="290"/>
      <c r="K1" s="107"/>
      <c r="L1" s="547" t="s">
        <v>1725</v>
      </c>
      <c r="M1" s="547"/>
      <c r="N1" s="547"/>
      <c r="O1" s="547"/>
      <c r="P1" s="547"/>
      <c r="Q1" s="547"/>
      <c r="R1" s="547"/>
      <c r="S1" s="547"/>
      <c r="T1" s="547"/>
      <c r="U1" s="107"/>
      <c r="V1" s="122"/>
      <c r="W1" s="122"/>
    </row>
    <row r="2" spans="1:29" ht="21" customHeight="1">
      <c r="B2" s="307"/>
      <c r="C2" s="308"/>
      <c r="D2" s="308"/>
      <c r="E2" s="309"/>
      <c r="F2" s="309"/>
      <c r="G2" s="309"/>
      <c r="H2" s="309"/>
      <c r="I2" s="309"/>
      <c r="J2" s="235"/>
      <c r="L2" s="307"/>
      <c r="M2" s="438"/>
      <c r="N2" s="438"/>
      <c r="O2" s="438"/>
      <c r="P2" s="438"/>
      <c r="Q2" s="438"/>
      <c r="R2" s="438"/>
      <c r="S2" s="438"/>
      <c r="T2" s="307"/>
    </row>
    <row r="3" spans="1:29" ht="21" customHeight="1">
      <c r="B3" s="307"/>
      <c r="C3" s="310" t="s">
        <v>256</v>
      </c>
      <c r="D3" s="311" t="s">
        <v>1472</v>
      </c>
      <c r="E3" s="309"/>
      <c r="F3" s="312" t="s">
        <v>1724</v>
      </c>
      <c r="G3" s="312"/>
      <c r="H3" s="309"/>
      <c r="I3" s="309"/>
      <c r="J3" s="235"/>
      <c r="L3" s="307"/>
      <c r="M3" s="441" t="s">
        <v>1722</v>
      </c>
      <c r="N3" s="456">
        <f ca="1">TODAY()</f>
        <v>45761</v>
      </c>
      <c r="O3" s="307" t="s">
        <v>1730</v>
      </c>
      <c r="P3" s="307"/>
      <c r="Q3" s="465">
        <f ca="1">N3+4</f>
        <v>45765</v>
      </c>
      <c r="R3" s="440" t="s">
        <v>1723</v>
      </c>
      <c r="S3" s="307"/>
      <c r="T3" s="307"/>
      <c r="V3" s="116" t="s">
        <v>5</v>
      </c>
      <c r="W3" s="101"/>
    </row>
    <row r="4" spans="1:29" ht="21" customHeight="1">
      <c r="B4" s="307"/>
      <c r="C4" s="113" t="s">
        <v>5</v>
      </c>
      <c r="D4" s="101"/>
      <c r="E4" s="309"/>
      <c r="F4" s="171" t="s">
        <v>1337</v>
      </c>
      <c r="G4" s="172" t="s">
        <v>1316</v>
      </c>
      <c r="H4" s="66" t="s">
        <v>1726</v>
      </c>
      <c r="I4" s="309"/>
      <c r="J4" s="235"/>
      <c r="L4" s="307"/>
      <c r="M4" s="437"/>
      <c r="N4" s="307"/>
      <c r="O4" s="436"/>
      <c r="P4" s="307"/>
      <c r="Q4" s="307"/>
      <c r="R4" s="307"/>
      <c r="S4" s="307"/>
      <c r="T4" s="307"/>
      <c r="V4" s="117" t="s">
        <v>13</v>
      </c>
      <c r="W4" s="102"/>
    </row>
    <row r="5" spans="1:29" ht="21" customHeight="1">
      <c r="B5" s="307"/>
      <c r="C5" s="114" t="s">
        <v>1401</v>
      </c>
      <c r="D5" s="102"/>
      <c r="E5" s="309"/>
      <c r="F5" s="175" t="s">
        <v>1338</v>
      </c>
      <c r="G5" s="176" t="s">
        <v>1315</v>
      </c>
      <c r="H5" s="68" t="s">
        <v>190</v>
      </c>
      <c r="I5" s="309"/>
      <c r="J5" s="235"/>
      <c r="L5" s="307"/>
      <c r="M5" s="441" t="s">
        <v>1722</v>
      </c>
      <c r="N5" s="456">
        <f ca="1">TODAY()</f>
        <v>45761</v>
      </c>
      <c r="O5" s="307" t="s">
        <v>1731</v>
      </c>
      <c r="P5" s="307"/>
      <c r="Q5" s="465">
        <f ca="1">N5+5</f>
        <v>45766</v>
      </c>
      <c r="R5" s="440" t="s">
        <v>1723</v>
      </c>
      <c r="S5" s="307"/>
      <c r="T5" s="307"/>
      <c r="V5" s="117" t="s">
        <v>6</v>
      </c>
      <c r="W5" s="102"/>
    </row>
    <row r="6" spans="1:29" s="121" customFormat="1" ht="21" customHeight="1">
      <c r="A6" s="234"/>
      <c r="B6" s="319"/>
      <c r="C6" s="114" t="s">
        <v>6</v>
      </c>
      <c r="D6" s="439"/>
      <c r="E6" s="313"/>
      <c r="F6" s="325"/>
      <c r="G6" s="325"/>
      <c r="H6" s="326"/>
      <c r="I6" s="313"/>
      <c r="J6" s="236"/>
      <c r="K6" s="107"/>
      <c r="L6" s="307"/>
      <c r="M6" s="438"/>
      <c r="N6" s="438"/>
      <c r="O6" s="438"/>
      <c r="P6" s="438"/>
      <c r="Q6" s="438"/>
      <c r="R6" s="438"/>
      <c r="S6" s="438"/>
      <c r="T6" s="307"/>
      <c r="U6" s="107"/>
      <c r="V6" s="117" t="s">
        <v>31</v>
      </c>
      <c r="W6" s="102"/>
    </row>
    <row r="7" spans="1:29" ht="21" customHeight="1">
      <c r="B7" s="307"/>
      <c r="C7" s="114" t="s">
        <v>31</v>
      </c>
      <c r="D7" s="102"/>
      <c r="E7" s="309"/>
      <c r="F7" s="327" t="s">
        <v>1475</v>
      </c>
      <c r="G7" s="327"/>
      <c r="H7" s="327"/>
      <c r="I7" s="309"/>
      <c r="J7" s="235"/>
      <c r="L7" s="547" t="s">
        <v>1465</v>
      </c>
      <c r="M7" s="547"/>
      <c r="N7" s="547"/>
      <c r="O7" s="547"/>
      <c r="P7" s="547"/>
      <c r="Q7" s="547"/>
      <c r="R7" s="547"/>
      <c r="S7" s="547"/>
      <c r="T7" s="547"/>
      <c r="V7" s="117" t="s">
        <v>7</v>
      </c>
      <c r="W7" s="103"/>
    </row>
    <row r="8" spans="1:29" ht="21" customHeight="1">
      <c r="B8" s="307"/>
      <c r="C8" s="114" t="s">
        <v>7</v>
      </c>
      <c r="D8" s="103"/>
      <c r="E8" s="309"/>
      <c r="F8" s="171" t="s">
        <v>284</v>
      </c>
      <c r="G8" s="172" t="s">
        <v>1727</v>
      </c>
      <c r="H8" s="110" t="s">
        <v>278</v>
      </c>
      <c r="I8" s="317"/>
      <c r="J8" s="237"/>
      <c r="L8" s="547"/>
      <c r="M8" s="547"/>
      <c r="N8" s="547"/>
      <c r="O8" s="547"/>
      <c r="P8" s="547"/>
      <c r="Q8" s="547"/>
      <c r="R8" s="547"/>
      <c r="S8" s="547"/>
      <c r="T8" s="547"/>
      <c r="V8" s="118" t="s">
        <v>32</v>
      </c>
      <c r="W8" s="104"/>
    </row>
    <row r="9" spans="1:29" ht="21" customHeight="1">
      <c r="B9" s="307"/>
      <c r="C9" s="115" t="s">
        <v>32</v>
      </c>
      <c r="D9" s="104"/>
      <c r="E9" s="309"/>
      <c r="F9" s="173" t="s">
        <v>285</v>
      </c>
      <c r="G9" s="174" t="s">
        <v>1316</v>
      </c>
      <c r="H9" s="111" t="s">
        <v>1728</v>
      </c>
      <c r="I9" s="317"/>
      <c r="J9" s="237"/>
      <c r="K9" s="183"/>
      <c r="L9" s="547"/>
      <c r="M9" s="547"/>
      <c r="N9" s="547"/>
      <c r="O9" s="547"/>
      <c r="P9" s="547"/>
      <c r="Q9" s="547"/>
      <c r="R9" s="547"/>
      <c r="S9" s="547"/>
      <c r="T9" s="547"/>
      <c r="U9" s="183"/>
    </row>
    <row r="10" spans="1:29" ht="21" customHeight="1">
      <c r="B10" s="307"/>
      <c r="C10" s="321"/>
      <c r="D10" s="307"/>
      <c r="E10" s="309"/>
      <c r="F10" s="173" t="s">
        <v>344</v>
      </c>
      <c r="G10" s="174" t="s">
        <v>1316</v>
      </c>
      <c r="H10" s="111" t="s">
        <v>1729</v>
      </c>
      <c r="I10" s="317"/>
      <c r="J10" s="237"/>
      <c r="K10" s="108"/>
      <c r="L10" s="307"/>
      <c r="M10" s="345"/>
      <c r="N10" s="307"/>
      <c r="O10" s="307"/>
      <c r="P10" s="307"/>
      <c r="Q10" s="307"/>
      <c r="R10" s="307"/>
      <c r="S10" s="307"/>
      <c r="T10" s="307"/>
      <c r="U10" s="108"/>
      <c r="V10" s="116" t="s">
        <v>5</v>
      </c>
      <c r="W10" s="101"/>
      <c r="Y10" s="286" t="s">
        <v>1734</v>
      </c>
    </row>
    <row r="11" spans="1:29" ht="21" customHeight="1">
      <c r="B11" s="307"/>
      <c r="C11" s="310" t="s">
        <v>289</v>
      </c>
      <c r="D11" s="307"/>
      <c r="E11" s="309"/>
      <c r="F11" s="177" t="s">
        <v>311</v>
      </c>
      <c r="G11" s="178" t="s">
        <v>1315</v>
      </c>
      <c r="H11" s="111" t="s">
        <v>190</v>
      </c>
      <c r="I11" s="317"/>
      <c r="J11" s="237"/>
      <c r="K11" s="108"/>
      <c r="L11" s="307"/>
      <c r="M11" s="346" t="s">
        <v>478</v>
      </c>
      <c r="N11" s="319"/>
      <c r="O11" s="319"/>
      <c r="P11" s="319"/>
      <c r="Q11" s="346" t="s">
        <v>479</v>
      </c>
      <c r="R11" s="307"/>
      <c r="S11" s="307"/>
      <c r="T11" s="307"/>
      <c r="U11" s="108"/>
      <c r="V11" s="117" t="s">
        <v>13</v>
      </c>
      <c r="W11" s="102"/>
      <c r="Y11" s="165"/>
      <c r="Z11" s="166" t="s">
        <v>290</v>
      </c>
      <c r="AA11" s="109" t="s">
        <v>291</v>
      </c>
      <c r="AB11" s="109" t="s">
        <v>1737</v>
      </c>
      <c r="AC11" s="109" t="s">
        <v>1733</v>
      </c>
    </row>
    <row r="12" spans="1:29" ht="21" customHeight="1">
      <c r="B12" s="307"/>
      <c r="C12" s="113" t="s">
        <v>1402</v>
      </c>
      <c r="D12" s="101"/>
      <c r="E12" s="309"/>
      <c r="F12" s="179" t="s">
        <v>312</v>
      </c>
      <c r="G12" s="180" t="s">
        <v>1315</v>
      </c>
      <c r="H12" s="112" t="s">
        <v>190</v>
      </c>
      <c r="I12" s="317"/>
      <c r="J12" s="237"/>
      <c r="K12" s="108"/>
      <c r="L12" s="307"/>
      <c r="M12" s="165"/>
      <c r="N12" s="166" t="s">
        <v>290</v>
      </c>
      <c r="O12" s="109" t="s">
        <v>291</v>
      </c>
      <c r="P12" s="307"/>
      <c r="Q12" s="165"/>
      <c r="R12" s="166" t="s">
        <v>290</v>
      </c>
      <c r="S12" s="109" t="s">
        <v>291</v>
      </c>
      <c r="T12" s="307"/>
      <c r="U12" s="108"/>
      <c r="V12" s="117" t="s">
        <v>6</v>
      </c>
      <c r="W12" s="102"/>
      <c r="Y12" s="452" t="s">
        <v>1732</v>
      </c>
      <c r="Z12" s="453" t="e">
        <f>H8/1.1</f>
        <v>#VALUE!</v>
      </c>
      <c r="AA12" s="454"/>
      <c r="AB12" s="455" t="e">
        <f>Z12-AC15</f>
        <v>#VALUE!</v>
      </c>
      <c r="AC12" s="455"/>
    </row>
    <row r="13" spans="1:29" ht="21" customHeight="1">
      <c r="B13" s="307"/>
      <c r="C13" s="114" t="s">
        <v>6</v>
      </c>
      <c r="D13" s="439"/>
      <c r="E13" s="309"/>
      <c r="F13" s="309"/>
      <c r="G13" s="309"/>
      <c r="H13" s="324"/>
      <c r="I13" s="317"/>
      <c r="J13" s="237"/>
      <c r="K13" s="108"/>
      <c r="L13" s="307"/>
      <c r="M13" s="167" t="s">
        <v>286</v>
      </c>
      <c r="N13" s="82" t="e">
        <f>O13/1.1</f>
        <v>#VALUE!</v>
      </c>
      <c r="O13" s="83" t="e">
        <f>1*AC13</f>
        <v>#VALUE!</v>
      </c>
      <c r="P13" s="307"/>
      <c r="Q13" s="167" t="s">
        <v>286</v>
      </c>
      <c r="R13" s="82" t="e">
        <f>S13/1.1</f>
        <v>#VALUE!</v>
      </c>
      <c r="S13" s="83" t="e">
        <f>1*AC19</f>
        <v>#VALUE!</v>
      </c>
      <c r="T13" s="307"/>
      <c r="U13" s="108"/>
      <c r="V13" s="117" t="s">
        <v>31</v>
      </c>
      <c r="W13" s="102"/>
      <c r="Y13" s="167" t="s">
        <v>286</v>
      </c>
      <c r="Z13" s="457"/>
      <c r="AA13" s="458"/>
      <c r="AB13" s="458"/>
      <c r="AC13" s="458" t="e">
        <f>H8-AC14-AC15</f>
        <v>#VALUE!</v>
      </c>
    </row>
    <row r="14" spans="1:29" s="121" customFormat="1" ht="21" customHeight="1">
      <c r="A14" s="234"/>
      <c r="B14" s="319"/>
      <c r="C14" s="114" t="s">
        <v>4</v>
      </c>
      <c r="D14" s="102"/>
      <c r="E14" s="313"/>
      <c r="F14" s="312" t="s">
        <v>108</v>
      </c>
      <c r="G14" s="312"/>
      <c r="H14" s="309"/>
      <c r="I14" s="318"/>
      <c r="J14" s="238"/>
      <c r="K14" s="352"/>
      <c r="L14" s="319"/>
      <c r="M14" s="168" t="s">
        <v>288</v>
      </c>
      <c r="N14" s="84" t="e">
        <f>O14/1.1</f>
        <v>#VALUE!</v>
      </c>
      <c r="O14" s="85" t="e">
        <f>1*AA14</f>
        <v>#VALUE!</v>
      </c>
      <c r="P14" s="307"/>
      <c r="Q14" s="168" t="s">
        <v>203</v>
      </c>
      <c r="R14" s="84">
        <v>2300</v>
      </c>
      <c r="S14" s="85">
        <v>2530</v>
      </c>
      <c r="T14" s="319"/>
      <c r="U14" s="352"/>
      <c r="V14" s="117" t="s">
        <v>7</v>
      </c>
      <c r="W14" s="103"/>
      <c r="Y14" s="168" t="s">
        <v>288</v>
      </c>
      <c r="Z14" s="459"/>
      <c r="AA14" s="460" t="e">
        <f>IF(AB12&gt;=40000, 2200, IF(AB12&lt;=15000, 550, 1100))</f>
        <v>#VALUE!</v>
      </c>
      <c r="AB14" s="460"/>
      <c r="AC14" s="460" t="str">
        <f>IF(H11="予算に含める",(AA14),IF(H11="予算に含めない",(0),""))</f>
        <v/>
      </c>
    </row>
    <row r="15" spans="1:29" ht="21" customHeight="1">
      <c r="B15" s="307"/>
      <c r="C15" s="115" t="s">
        <v>309</v>
      </c>
      <c r="D15" s="104"/>
      <c r="E15" s="309"/>
      <c r="F15" s="151" t="s">
        <v>1339</v>
      </c>
      <c r="G15" s="152" t="s">
        <v>1315</v>
      </c>
      <c r="H15" s="69" t="s">
        <v>190</v>
      </c>
      <c r="I15" s="309"/>
      <c r="J15" s="235"/>
      <c r="K15" s="108"/>
      <c r="L15" s="307"/>
      <c r="M15" s="168" t="s">
        <v>287</v>
      </c>
      <c r="N15" s="84" t="e">
        <f>O15/1.1</f>
        <v>#N/A</v>
      </c>
      <c r="O15" s="85" t="e">
        <f>1*AA15</f>
        <v>#N/A</v>
      </c>
      <c r="P15" s="307"/>
      <c r="Q15" s="169" t="s">
        <v>2</v>
      </c>
      <c r="R15" s="86" t="e">
        <f>SUM(R13:R14)</f>
        <v>#VALUE!</v>
      </c>
      <c r="S15" s="87" t="e">
        <f>SUM(S13:S14)</f>
        <v>#VALUE!</v>
      </c>
      <c r="T15" s="307"/>
      <c r="U15" s="108"/>
      <c r="V15" s="118" t="s">
        <v>32</v>
      </c>
      <c r="W15" s="104"/>
      <c r="Y15" s="168" t="s">
        <v>287</v>
      </c>
      <c r="Z15" s="459"/>
      <c r="AA15" s="460" t="e">
        <f>VLOOKUP(H9,配送!B2:C95,2,FALSE)</f>
        <v>#N/A</v>
      </c>
      <c r="AB15" s="460"/>
      <c r="AC15" s="460" t="str">
        <f>IF(H12="予算に含める",(AA15),IF(H12="予算に含めない",(0),""))</f>
        <v/>
      </c>
    </row>
    <row r="16" spans="1:29" ht="21" customHeight="1">
      <c r="B16" s="307"/>
      <c r="C16" s="321"/>
      <c r="D16" s="307"/>
      <c r="E16" s="309"/>
      <c r="F16" s="153" t="s">
        <v>1340</v>
      </c>
      <c r="G16" s="154" t="s">
        <v>1315</v>
      </c>
      <c r="H16" s="70" t="s">
        <v>190</v>
      </c>
      <c r="I16" s="309"/>
      <c r="J16" s="235"/>
      <c r="K16" s="353"/>
      <c r="L16" s="347"/>
      <c r="M16" s="169" t="s">
        <v>2</v>
      </c>
      <c r="N16" s="86" t="e">
        <f>O16/1.1</f>
        <v>#VALUE!</v>
      </c>
      <c r="O16" s="87" t="e">
        <f>SUM(O13:O15)</f>
        <v>#VALUE!</v>
      </c>
      <c r="P16" s="307"/>
      <c r="Q16" s="323" t="s">
        <v>492</v>
      </c>
      <c r="R16" s="307"/>
      <c r="S16" s="307"/>
      <c r="T16" s="347"/>
      <c r="U16" s="353"/>
      <c r="AA16" s="461"/>
    </row>
    <row r="17" spans="2:29" ht="21" customHeight="1">
      <c r="B17" s="307"/>
      <c r="C17" s="310" t="s">
        <v>1473</v>
      </c>
      <c r="D17" s="307"/>
      <c r="E17" s="309"/>
      <c r="F17" s="153" t="s">
        <v>1341</v>
      </c>
      <c r="G17" s="154" t="s">
        <v>1315</v>
      </c>
      <c r="H17" s="71" t="s">
        <v>190</v>
      </c>
      <c r="I17" s="309"/>
      <c r="J17" s="235"/>
      <c r="K17" s="353"/>
      <c r="L17" s="347"/>
      <c r="M17" s="323" t="s">
        <v>455</v>
      </c>
      <c r="N17" s="348"/>
      <c r="O17" s="349"/>
      <c r="P17" s="307"/>
      <c r="Q17" s="170" t="s">
        <v>456</v>
      </c>
      <c r="R17" s="126" t="str">
        <f>H9</f>
        <v>都道府県　（例：東京都）</v>
      </c>
      <c r="S17" s="109" t="e">
        <f>VLOOKUP(H9,配送!B2:H96,7,FALSE)</f>
        <v>#N/A</v>
      </c>
      <c r="T17" s="347"/>
      <c r="U17" s="353"/>
      <c r="V17" s="116" t="s">
        <v>13</v>
      </c>
      <c r="W17" s="101"/>
      <c r="Y17" s="286" t="s">
        <v>1735</v>
      </c>
    </row>
    <row r="18" spans="2:29" ht="21" customHeight="1">
      <c r="B18" s="307"/>
      <c r="C18" s="113" t="s">
        <v>281</v>
      </c>
      <c r="D18" s="435"/>
      <c r="E18" s="309"/>
      <c r="F18" s="153" t="s">
        <v>1342</v>
      </c>
      <c r="G18" s="154" t="s">
        <v>1315</v>
      </c>
      <c r="H18" s="72" t="s">
        <v>190</v>
      </c>
      <c r="I18" s="309"/>
      <c r="J18" s="235"/>
      <c r="K18" s="353"/>
      <c r="L18" s="347"/>
      <c r="M18" s="323" t="s">
        <v>1739</v>
      </c>
      <c r="N18" s="307"/>
      <c r="O18" s="307"/>
      <c r="P18" s="307"/>
      <c r="Q18" s="170" t="s">
        <v>457</v>
      </c>
      <c r="R18" s="126" t="str">
        <f>H10</f>
        <v>市区町村　（例：目黒区）</v>
      </c>
      <c r="S18" s="109" t="e">
        <f>VLOOKUP(H10,配送!N4:O125,2,FALSE)</f>
        <v>#N/A</v>
      </c>
      <c r="T18" s="347"/>
      <c r="U18" s="353"/>
      <c r="V18" s="117" t="s">
        <v>6</v>
      </c>
      <c r="W18" s="102"/>
      <c r="Y18" s="165"/>
      <c r="Z18" s="166" t="s">
        <v>290</v>
      </c>
      <c r="AA18" s="109" t="s">
        <v>291</v>
      </c>
      <c r="AB18" s="109"/>
      <c r="AC18" s="109" t="s">
        <v>1733</v>
      </c>
    </row>
    <row r="19" spans="2:29" ht="21" customHeight="1">
      <c r="B19" s="307"/>
      <c r="C19" s="114" t="s">
        <v>283</v>
      </c>
      <c r="D19" s="102"/>
      <c r="E19" s="314"/>
      <c r="F19" s="181" t="s">
        <v>1667</v>
      </c>
      <c r="G19" s="182" t="s">
        <v>1315</v>
      </c>
      <c r="H19" s="73" t="s">
        <v>190</v>
      </c>
      <c r="I19" s="309"/>
      <c r="J19" s="235"/>
      <c r="K19" s="353"/>
      <c r="L19" s="347"/>
      <c r="M19" s="323" t="s">
        <v>1740</v>
      </c>
      <c r="N19" s="307"/>
      <c r="O19" s="307"/>
      <c r="P19" s="319"/>
      <c r="Q19" s="170" t="s">
        <v>342</v>
      </c>
      <c r="R19" s="126" t="e">
        <f>S13</f>
        <v>#VALUE!</v>
      </c>
      <c r="S19" s="109" t="e">
        <f>IF(AND(R19&gt;=33000),"お届け可能","お届け不可")</f>
        <v>#VALUE!</v>
      </c>
      <c r="T19" s="347"/>
      <c r="U19" s="353"/>
      <c r="V19" s="117" t="s">
        <v>4</v>
      </c>
      <c r="W19" s="102"/>
      <c r="Y19" s="167" t="s">
        <v>286</v>
      </c>
      <c r="Z19" s="457" t="e">
        <f>H8/1.1</f>
        <v>#VALUE!</v>
      </c>
      <c r="AA19" s="458"/>
      <c r="AB19" s="458"/>
      <c r="AC19" s="458" t="e">
        <f>H8-AC20</f>
        <v>#VALUE!</v>
      </c>
    </row>
    <row r="20" spans="2:29" ht="21" customHeight="1">
      <c r="B20" s="307"/>
      <c r="C20" s="115" t="s">
        <v>282</v>
      </c>
      <c r="D20" s="104"/>
      <c r="E20" s="314"/>
      <c r="F20" s="309"/>
      <c r="G20" s="309"/>
      <c r="H20" s="309"/>
      <c r="I20" s="309"/>
      <c r="J20" s="235"/>
      <c r="K20" s="353"/>
      <c r="L20" s="347"/>
      <c r="M20" s="170" t="s">
        <v>1738</v>
      </c>
      <c r="N20" s="126" t="str">
        <f>H15</f>
        <v>選択してください</v>
      </c>
      <c r="O20" s="109" t="e">
        <f>VLOOKUP(H15,配送!AL4:AM29,2,FALSE)</f>
        <v>#N/A</v>
      </c>
      <c r="P20" s="319"/>
      <c r="Q20" s="323" t="s">
        <v>299</v>
      </c>
      <c r="R20" s="307"/>
      <c r="S20" s="307"/>
      <c r="T20" s="347"/>
      <c r="U20" s="353"/>
      <c r="V20" s="118" t="s">
        <v>309</v>
      </c>
      <c r="W20" s="104"/>
      <c r="Y20" s="168" t="s">
        <v>203</v>
      </c>
      <c r="Z20" s="459"/>
      <c r="AA20" s="460">
        <v>2530</v>
      </c>
      <c r="AB20" s="460"/>
      <c r="AC20" s="460" t="str">
        <f>IF(H12="予算に含める",(AA20),IF(H12="予算に含めない",(0),""))</f>
        <v/>
      </c>
    </row>
    <row r="21" spans="2:29" ht="21" customHeight="1">
      <c r="B21" s="307"/>
      <c r="C21" s="321"/>
      <c r="D21" s="307"/>
      <c r="E21" s="309"/>
      <c r="F21" s="312" t="s">
        <v>279</v>
      </c>
      <c r="G21" s="312"/>
      <c r="H21" s="309"/>
      <c r="I21" s="309"/>
      <c r="J21" s="235"/>
      <c r="K21" s="353"/>
      <c r="L21" s="347"/>
      <c r="M21" s="307"/>
      <c r="N21" s="307"/>
      <c r="O21" s="307"/>
      <c r="P21" s="319"/>
      <c r="Q21" s="350" t="s">
        <v>298</v>
      </c>
      <c r="R21" s="307"/>
      <c r="S21" s="307"/>
      <c r="T21" s="347"/>
      <c r="U21" s="353"/>
    </row>
    <row r="22" spans="2:29" ht="21" customHeight="1">
      <c r="B22" s="307"/>
      <c r="C22" s="322" t="s">
        <v>292</v>
      </c>
      <c r="D22" s="323" t="s">
        <v>1468</v>
      </c>
      <c r="E22" s="309"/>
      <c r="F22" s="155" t="s">
        <v>1329</v>
      </c>
      <c r="G22" s="156" t="s">
        <v>1315</v>
      </c>
      <c r="H22" s="69" t="s">
        <v>190</v>
      </c>
      <c r="I22" s="309"/>
      <c r="J22" s="235"/>
      <c r="K22" s="354"/>
      <c r="L22" s="351"/>
      <c r="M22" s="319"/>
      <c r="N22" s="319"/>
      <c r="O22" s="319"/>
      <c r="P22" s="319"/>
      <c r="Q22" s="351"/>
      <c r="R22" s="351"/>
      <c r="S22" s="351"/>
      <c r="T22" s="351"/>
      <c r="U22" s="354"/>
    </row>
    <row r="23" spans="2:29" ht="21" customHeight="1">
      <c r="B23" s="307"/>
      <c r="C23" s="321"/>
      <c r="D23" s="307"/>
      <c r="E23" s="309"/>
      <c r="F23" s="157" t="s">
        <v>1331</v>
      </c>
      <c r="G23" s="158" t="s">
        <v>1315</v>
      </c>
      <c r="H23" s="70" t="s">
        <v>190</v>
      </c>
      <c r="I23" s="309"/>
      <c r="J23" s="235"/>
      <c r="K23" s="108"/>
      <c r="L23" s="547" t="s">
        <v>1466</v>
      </c>
      <c r="M23" s="547"/>
      <c r="N23" s="547"/>
      <c r="O23" s="547"/>
      <c r="P23" s="547"/>
      <c r="Q23" s="547"/>
      <c r="U23" s="108"/>
    </row>
    <row r="24" spans="2:29" ht="21" customHeight="1">
      <c r="B24" s="307"/>
      <c r="C24" s="321"/>
      <c r="D24" s="307"/>
      <c r="E24" s="309"/>
      <c r="F24" s="159" t="s">
        <v>1333</v>
      </c>
      <c r="G24" s="160" t="s">
        <v>1315</v>
      </c>
      <c r="H24" s="71" t="s">
        <v>190</v>
      </c>
      <c r="I24" s="309"/>
      <c r="J24" s="235"/>
      <c r="K24" s="108"/>
      <c r="L24" s="547"/>
      <c r="M24" s="547"/>
      <c r="N24" s="547"/>
      <c r="O24" s="547"/>
      <c r="P24" s="547"/>
      <c r="Q24" s="547"/>
      <c r="U24" s="108"/>
      <c r="V24" s="123"/>
    </row>
    <row r="25" spans="2:29" ht="21" customHeight="1">
      <c r="B25" s="307"/>
      <c r="C25" s="321"/>
      <c r="D25" s="307"/>
      <c r="E25" s="309"/>
      <c r="F25" s="159" t="s">
        <v>1344</v>
      </c>
      <c r="G25" s="160" t="s">
        <v>1315</v>
      </c>
      <c r="H25" s="72" t="s">
        <v>1403</v>
      </c>
      <c r="I25" s="309"/>
      <c r="J25" s="235"/>
      <c r="K25" s="108"/>
      <c r="L25" s="547"/>
      <c r="M25" s="547"/>
      <c r="N25" s="547"/>
      <c r="O25" s="547"/>
      <c r="P25" s="547"/>
      <c r="Q25" s="547"/>
      <c r="U25" s="108"/>
    </row>
    <row r="26" spans="2:29" ht="21" customHeight="1">
      <c r="B26" s="307"/>
      <c r="C26" s="310" t="s">
        <v>11</v>
      </c>
      <c r="D26" s="315"/>
      <c r="E26" s="309"/>
      <c r="F26" s="462" t="s">
        <v>1335</v>
      </c>
      <c r="G26" s="463" t="s">
        <v>1315</v>
      </c>
      <c r="H26" s="464" t="s">
        <v>190</v>
      </c>
      <c r="I26" s="309"/>
      <c r="J26" s="235"/>
      <c r="K26" s="108"/>
      <c r="L26" s="307"/>
      <c r="M26" s="307"/>
      <c r="N26" s="345"/>
      <c r="O26" s="307"/>
      <c r="P26" s="307"/>
      <c r="Q26" s="307"/>
      <c r="R26" s="307"/>
      <c r="S26" s="307"/>
      <c r="T26" s="307"/>
      <c r="U26" s="108"/>
    </row>
    <row r="27" spans="2:29" ht="21" customHeight="1">
      <c r="B27" s="307"/>
      <c r="C27" s="113" t="s">
        <v>5</v>
      </c>
      <c r="D27" s="79"/>
      <c r="E27" s="309"/>
      <c r="F27" s="161" t="s">
        <v>1741</v>
      </c>
      <c r="G27" s="162" t="s">
        <v>1315</v>
      </c>
      <c r="H27" s="73" t="s">
        <v>190</v>
      </c>
      <c r="I27" s="309"/>
      <c r="K27" s="108"/>
      <c r="L27" s="307"/>
      <c r="M27" s="310" t="s">
        <v>296</v>
      </c>
      <c r="N27" s="307"/>
      <c r="O27" s="319"/>
      <c r="P27" s="307"/>
      <c r="Q27" s="310" t="s">
        <v>1322</v>
      </c>
      <c r="R27" s="307"/>
      <c r="S27" s="307"/>
      <c r="T27" s="307"/>
      <c r="U27" s="108"/>
    </row>
    <row r="28" spans="2:29" ht="21" customHeight="1">
      <c r="B28" s="307"/>
      <c r="C28" s="114" t="s">
        <v>13</v>
      </c>
      <c r="D28" s="80"/>
      <c r="E28" s="307"/>
      <c r="F28" s="309"/>
      <c r="G28" s="309"/>
      <c r="H28" s="309"/>
      <c r="I28" s="307"/>
      <c r="K28" s="108"/>
      <c r="L28" s="307"/>
      <c r="M28" s="568"/>
      <c r="N28" s="569"/>
      <c r="O28" s="570"/>
      <c r="P28" s="307"/>
      <c r="Q28" s="556" t="str">
        <f>H23</f>
        <v>選択してください</v>
      </c>
      <c r="R28" s="557"/>
      <c r="S28" s="558"/>
      <c r="T28" s="307"/>
      <c r="U28" s="108"/>
    </row>
    <row r="29" spans="2:29" ht="21" customHeight="1">
      <c r="B29" s="307"/>
      <c r="C29" s="114" t="s">
        <v>6</v>
      </c>
      <c r="D29" s="439"/>
      <c r="E29" s="307"/>
      <c r="F29" s="571" t="s">
        <v>333</v>
      </c>
      <c r="G29" s="572"/>
      <c r="H29" s="573"/>
      <c r="I29" s="307"/>
      <c r="K29" s="108"/>
      <c r="L29" s="307"/>
      <c r="M29" s="565" t="str">
        <f>H23</f>
        <v>選択してください</v>
      </c>
      <c r="N29" s="566"/>
      <c r="O29" s="567"/>
      <c r="P29" s="307"/>
      <c r="Q29" s="559"/>
      <c r="R29" s="560"/>
      <c r="S29" s="561"/>
      <c r="T29" s="307"/>
      <c r="U29" s="108"/>
      <c r="V29" s="124"/>
    </row>
    <row r="30" spans="2:29" ht="21" customHeight="1">
      <c r="B30" s="307"/>
      <c r="C30" s="114" t="s">
        <v>31</v>
      </c>
      <c r="D30" s="80"/>
      <c r="E30" s="307"/>
      <c r="F30" s="574"/>
      <c r="G30" s="575"/>
      <c r="H30" s="576"/>
      <c r="I30" s="307"/>
      <c r="K30" s="108"/>
      <c r="L30" s="307"/>
      <c r="M30" s="551">
        <f>D4</f>
        <v>0</v>
      </c>
      <c r="N30" s="552"/>
      <c r="O30" s="553"/>
      <c r="P30" s="307"/>
      <c r="Q30" s="551">
        <f>D27</f>
        <v>0</v>
      </c>
      <c r="R30" s="552"/>
      <c r="S30" s="553"/>
      <c r="T30" s="307"/>
      <c r="U30" s="108"/>
    </row>
    <row r="31" spans="2:29" ht="21" customHeight="1">
      <c r="B31" s="307"/>
      <c r="C31" s="114" t="s">
        <v>7</v>
      </c>
      <c r="D31" s="81"/>
      <c r="E31" s="307"/>
      <c r="F31" s="577"/>
      <c r="G31" s="578"/>
      <c r="H31" s="579"/>
      <c r="I31" s="307"/>
      <c r="K31" s="108"/>
      <c r="L31" s="307"/>
      <c r="M31" s="551"/>
      <c r="N31" s="552"/>
      <c r="O31" s="553"/>
      <c r="P31" s="307"/>
      <c r="Q31" s="75">
        <f>D28</f>
        <v>0</v>
      </c>
      <c r="R31" s="549" t="str">
        <f>D29&amp;"様"</f>
        <v>様</v>
      </c>
      <c r="S31" s="550"/>
      <c r="T31" s="307"/>
      <c r="U31" s="108"/>
    </row>
    <row r="32" spans="2:29" ht="21" customHeight="1">
      <c r="B32" s="307"/>
      <c r="C32" s="114" t="s">
        <v>4</v>
      </c>
      <c r="D32" s="80"/>
      <c r="E32" s="307"/>
      <c r="F32" s="577"/>
      <c r="G32" s="578"/>
      <c r="H32" s="579"/>
      <c r="I32" s="307"/>
      <c r="K32" s="108"/>
      <c r="L32" s="307"/>
      <c r="M32" s="75">
        <f>D5</f>
        <v>0</v>
      </c>
      <c r="N32" s="549">
        <f>D6</f>
        <v>0</v>
      </c>
      <c r="O32" s="550"/>
      <c r="P32" s="307"/>
      <c r="Q32" s="562">
        <f>D4</f>
        <v>0</v>
      </c>
      <c r="R32" s="563"/>
      <c r="S32" s="564"/>
      <c r="T32" s="307"/>
      <c r="U32" s="108"/>
    </row>
    <row r="33" spans="2:22" ht="21" customHeight="1">
      <c r="B33" s="307"/>
      <c r="C33" s="115" t="s">
        <v>0</v>
      </c>
      <c r="D33" s="67"/>
      <c r="E33" s="307"/>
      <c r="F33" s="577"/>
      <c r="G33" s="578"/>
      <c r="H33" s="579"/>
      <c r="I33" s="307"/>
      <c r="K33" s="108"/>
      <c r="L33" s="307"/>
      <c r="M33" s="76"/>
      <c r="N33" s="77"/>
      <c r="O33" s="78"/>
      <c r="P33" s="307"/>
      <c r="Q33" s="562"/>
      <c r="R33" s="563"/>
      <c r="S33" s="564"/>
      <c r="T33" s="307"/>
      <c r="U33" s="108"/>
    </row>
    <row r="34" spans="2:22" ht="21" customHeight="1">
      <c r="B34" s="307"/>
      <c r="C34" s="320"/>
      <c r="D34" s="307"/>
      <c r="E34" s="307"/>
      <c r="F34" s="577"/>
      <c r="G34" s="578"/>
      <c r="H34" s="579"/>
      <c r="I34" s="307"/>
      <c r="K34" s="108"/>
      <c r="L34" s="307"/>
      <c r="M34" s="307"/>
      <c r="N34" s="307"/>
      <c r="O34" s="307"/>
      <c r="P34" s="307"/>
      <c r="Q34" s="75">
        <f>D5</f>
        <v>0</v>
      </c>
      <c r="R34" s="549" t="str">
        <f>D6&amp;"より"</f>
        <v>より</v>
      </c>
      <c r="S34" s="550"/>
      <c r="T34" s="307"/>
      <c r="U34" s="108"/>
    </row>
    <row r="35" spans="2:22" ht="21" customHeight="1">
      <c r="B35" s="307"/>
      <c r="C35" s="328" t="s">
        <v>300</v>
      </c>
      <c r="D35" s="315"/>
      <c r="E35" s="307"/>
      <c r="F35" s="577"/>
      <c r="G35" s="578"/>
      <c r="H35" s="579"/>
      <c r="I35" s="307"/>
      <c r="L35" s="307"/>
      <c r="M35" s="307"/>
      <c r="N35" s="307"/>
      <c r="O35" s="307"/>
      <c r="P35" s="307"/>
      <c r="Q35" s="76"/>
      <c r="R35" s="77"/>
      <c r="S35" s="78"/>
      <c r="T35" s="307"/>
    </row>
    <row r="36" spans="2:22" ht="21" customHeight="1">
      <c r="B36" s="307"/>
      <c r="C36" s="329" t="s">
        <v>302</v>
      </c>
      <c r="D36" s="330"/>
      <c r="E36" s="307"/>
      <c r="F36" s="577"/>
      <c r="G36" s="578"/>
      <c r="H36" s="579"/>
      <c r="I36" s="307"/>
      <c r="L36" s="307"/>
      <c r="M36" s="355"/>
      <c r="N36" s="307"/>
      <c r="O36" s="307"/>
      <c r="P36" s="307"/>
      <c r="Q36" s="323" t="s">
        <v>297</v>
      </c>
      <c r="R36" s="307"/>
      <c r="S36" s="307"/>
      <c r="T36" s="307"/>
    </row>
    <row r="37" spans="2:22" ht="21" customHeight="1">
      <c r="B37" s="307"/>
      <c r="C37" s="331" t="s">
        <v>304</v>
      </c>
      <c r="D37" s="332"/>
      <c r="E37" s="315"/>
      <c r="F37" s="577"/>
      <c r="G37" s="578"/>
      <c r="H37" s="579"/>
      <c r="I37" s="307"/>
      <c r="L37" s="547" t="s">
        <v>1712</v>
      </c>
      <c r="M37" s="547"/>
      <c r="N37" s="547"/>
      <c r="O37" s="547"/>
      <c r="P37" s="547"/>
      <c r="Q37" s="547"/>
    </row>
    <row r="38" spans="2:22" ht="21" customHeight="1">
      <c r="B38" s="307"/>
      <c r="C38" s="331" t="s">
        <v>303</v>
      </c>
      <c r="D38" s="333"/>
      <c r="E38" s="315"/>
      <c r="F38" s="577"/>
      <c r="G38" s="578"/>
      <c r="H38" s="579"/>
      <c r="I38" s="307"/>
      <c r="L38" s="547"/>
      <c r="M38" s="547"/>
      <c r="N38" s="547"/>
      <c r="O38" s="547"/>
      <c r="P38" s="547"/>
      <c r="Q38" s="547"/>
    </row>
    <row r="39" spans="2:22" ht="21" customHeight="1">
      <c r="B39" s="307"/>
      <c r="C39" s="331" t="s">
        <v>305</v>
      </c>
      <c r="D39" s="333"/>
      <c r="E39" s="315"/>
      <c r="F39" s="577"/>
      <c r="G39" s="578"/>
      <c r="H39" s="579"/>
      <c r="I39" s="307"/>
      <c r="L39" s="547"/>
      <c r="M39" s="547"/>
      <c r="N39" s="547"/>
      <c r="O39" s="547"/>
      <c r="P39" s="547"/>
      <c r="Q39" s="547"/>
    </row>
    <row r="40" spans="2:22" ht="21" customHeight="1">
      <c r="B40" s="307"/>
      <c r="C40" s="239" t="s">
        <v>301</v>
      </c>
      <c r="D40" s="240"/>
      <c r="E40" s="315"/>
      <c r="F40" s="580"/>
      <c r="G40" s="581"/>
      <c r="H40" s="582"/>
      <c r="I40" s="307"/>
      <c r="L40" s="307"/>
      <c r="M40" s="307"/>
      <c r="N40" s="307"/>
      <c r="O40" s="307"/>
      <c r="P40" s="307"/>
      <c r="Q40" s="307"/>
      <c r="R40" s="307"/>
      <c r="S40" s="307"/>
      <c r="T40" s="307"/>
    </row>
    <row r="41" spans="2:22" ht="21" customHeight="1">
      <c r="B41" s="548" t="s">
        <v>247</v>
      </c>
      <c r="C41" s="548"/>
      <c r="D41" s="548"/>
      <c r="E41" s="548"/>
      <c r="F41" s="548"/>
      <c r="G41" s="548"/>
      <c r="H41" s="548"/>
      <c r="I41" s="316"/>
      <c r="L41" s="307"/>
      <c r="M41" s="307"/>
      <c r="N41" s="307"/>
      <c r="O41" s="307"/>
      <c r="P41" s="307"/>
      <c r="Q41" s="307"/>
      <c r="R41" s="307"/>
      <c r="S41" s="307"/>
      <c r="T41" s="307"/>
      <c r="V41" s="123"/>
    </row>
    <row r="42" spans="2:22" ht="21" customHeight="1">
      <c r="L42" s="307"/>
      <c r="M42" s="307"/>
      <c r="N42" s="307"/>
      <c r="O42" s="307"/>
      <c r="P42" s="307"/>
      <c r="Q42" s="307"/>
      <c r="R42" s="307"/>
      <c r="S42" s="307"/>
      <c r="T42" s="307"/>
    </row>
    <row r="43" spans="2:22" ht="21" customHeight="1">
      <c r="E43" s="107"/>
      <c r="F43" s="107"/>
      <c r="G43" s="107"/>
      <c r="H43" s="107"/>
      <c r="I43" s="107"/>
      <c r="L43" s="307"/>
      <c r="M43" s="307"/>
      <c r="N43" s="307"/>
      <c r="O43" s="307"/>
      <c r="P43" s="307"/>
      <c r="Q43" s="307"/>
      <c r="R43" s="307"/>
      <c r="S43" s="307"/>
      <c r="T43" s="307"/>
    </row>
    <row r="44" spans="2:22" ht="21" customHeight="1">
      <c r="E44" s="107"/>
      <c r="F44" s="107"/>
      <c r="G44" s="107"/>
      <c r="H44" s="107"/>
      <c r="I44" s="107"/>
      <c r="L44" s="307"/>
      <c r="M44" s="307"/>
      <c r="N44" s="307"/>
      <c r="O44" s="307"/>
      <c r="P44" s="307"/>
      <c r="Q44" s="307"/>
      <c r="R44" s="307"/>
      <c r="S44" s="307"/>
      <c r="T44" s="307"/>
    </row>
    <row r="45" spans="2:22" ht="21" customHeight="1">
      <c r="E45" s="107"/>
      <c r="F45" s="107"/>
      <c r="G45" s="107"/>
      <c r="H45" s="107"/>
      <c r="I45" s="107"/>
      <c r="L45" s="307"/>
      <c r="M45" s="307"/>
      <c r="N45" s="307"/>
      <c r="O45" s="307"/>
      <c r="P45" s="307"/>
      <c r="Q45" s="307"/>
      <c r="R45" s="307"/>
      <c r="S45" s="307"/>
      <c r="T45" s="307"/>
    </row>
    <row r="46" spans="2:22" ht="21" customHeight="1">
      <c r="E46" s="107"/>
      <c r="F46" s="107"/>
      <c r="G46" s="107"/>
      <c r="H46" s="107"/>
      <c r="I46" s="107"/>
      <c r="L46" s="307"/>
      <c r="M46" s="307"/>
      <c r="N46" s="307"/>
      <c r="O46" s="307"/>
      <c r="P46" s="307"/>
      <c r="Q46" s="307"/>
      <c r="R46" s="307"/>
      <c r="S46" s="307"/>
      <c r="T46" s="307"/>
    </row>
    <row r="47" spans="2:22" ht="21" customHeight="1">
      <c r="E47" s="309"/>
      <c r="F47" s="309"/>
      <c r="G47" s="309"/>
      <c r="H47" s="309"/>
      <c r="I47" s="309"/>
      <c r="L47" s="307"/>
      <c r="M47" s="307"/>
      <c r="N47" s="307"/>
      <c r="O47" s="307"/>
      <c r="P47" s="307"/>
      <c r="Q47" s="307"/>
      <c r="R47" s="307"/>
      <c r="S47" s="307"/>
      <c r="T47" s="307"/>
    </row>
    <row r="48" spans="2:22" ht="21" customHeight="1">
      <c r="E48" s="309"/>
      <c r="F48" s="312" t="s">
        <v>280</v>
      </c>
      <c r="G48" s="312"/>
      <c r="H48" s="309"/>
      <c r="I48" s="309"/>
      <c r="L48" s="307"/>
      <c r="M48" s="307"/>
      <c r="N48" s="307"/>
      <c r="O48" s="307"/>
      <c r="P48" s="307"/>
      <c r="Q48" s="307"/>
      <c r="R48" s="307"/>
      <c r="S48" s="307"/>
      <c r="T48" s="307"/>
    </row>
    <row r="49" spans="5:22" ht="21" customHeight="1">
      <c r="E49" s="309"/>
      <c r="F49" s="171" t="s">
        <v>1337</v>
      </c>
      <c r="G49" s="172" t="s">
        <v>1316</v>
      </c>
      <c r="H49" s="66" t="s">
        <v>1726</v>
      </c>
      <c r="I49" s="309"/>
      <c r="L49" s="307"/>
      <c r="M49" s="307"/>
      <c r="N49" s="307"/>
      <c r="O49" s="307"/>
      <c r="P49" s="307"/>
      <c r="Q49" s="307"/>
      <c r="R49" s="307"/>
      <c r="S49" s="307"/>
      <c r="T49" s="307"/>
      <c r="V49" s="125"/>
    </row>
    <row r="50" spans="5:22" ht="21" customHeight="1">
      <c r="E50" s="309"/>
      <c r="F50" s="175" t="s">
        <v>1338</v>
      </c>
      <c r="G50" s="176" t="s">
        <v>1315</v>
      </c>
      <c r="H50" s="68" t="s">
        <v>190</v>
      </c>
      <c r="I50" s="309"/>
      <c r="L50" s="307"/>
      <c r="M50" s="307"/>
      <c r="N50" s="307"/>
      <c r="O50" s="307"/>
      <c r="P50" s="307"/>
      <c r="Q50" s="307"/>
      <c r="R50" s="307"/>
      <c r="S50" s="307"/>
      <c r="T50" s="307"/>
    </row>
    <row r="51" spans="5:22" ht="21" customHeight="1">
      <c r="E51" s="313"/>
      <c r="F51" s="325"/>
      <c r="G51" s="325"/>
      <c r="H51" s="326"/>
      <c r="I51" s="313"/>
      <c r="L51" s="307"/>
      <c r="M51" s="307"/>
      <c r="N51" s="307"/>
      <c r="O51" s="307"/>
      <c r="P51" s="307"/>
      <c r="Q51" s="307"/>
      <c r="R51" s="307"/>
      <c r="S51" s="307"/>
      <c r="T51" s="307"/>
    </row>
    <row r="52" spans="5:22" ht="21" customHeight="1">
      <c r="E52" s="309"/>
      <c r="F52" s="312" t="s">
        <v>189</v>
      </c>
      <c r="G52" s="312"/>
      <c r="H52" s="309"/>
      <c r="I52" s="309"/>
      <c r="L52" s="307"/>
      <c r="M52" s="307"/>
      <c r="N52" s="307"/>
      <c r="O52" s="307"/>
      <c r="P52" s="307"/>
      <c r="Q52" s="307"/>
      <c r="R52" s="307"/>
      <c r="S52" s="307"/>
      <c r="T52" s="307"/>
    </row>
    <row r="53" spans="5:22" ht="21" customHeight="1">
      <c r="E53" s="309"/>
      <c r="F53" s="171" t="s">
        <v>284</v>
      </c>
      <c r="G53" s="172" t="s">
        <v>1316</v>
      </c>
      <c r="H53" s="110" t="s">
        <v>278</v>
      </c>
      <c r="I53" s="317"/>
      <c r="L53" s="307"/>
      <c r="M53" s="307"/>
      <c r="N53" s="307"/>
      <c r="O53" s="307"/>
      <c r="P53" s="307"/>
      <c r="Q53" s="307"/>
      <c r="R53" s="307"/>
      <c r="S53" s="307"/>
      <c r="T53" s="307"/>
    </row>
    <row r="54" spans="5:22" ht="21" customHeight="1">
      <c r="E54" s="309"/>
      <c r="F54" s="173" t="s">
        <v>285</v>
      </c>
      <c r="G54" s="174" t="s">
        <v>1316</v>
      </c>
      <c r="H54" s="111" t="s">
        <v>1728</v>
      </c>
      <c r="I54" s="317"/>
      <c r="L54" s="307"/>
      <c r="M54" s="307"/>
      <c r="N54" s="429" t="s">
        <v>502</v>
      </c>
      <c r="O54" s="429"/>
      <c r="P54" s="429" t="s">
        <v>1709</v>
      </c>
      <c r="Q54" s="429" t="s">
        <v>1710</v>
      </c>
      <c r="R54" s="432" t="s">
        <v>1711</v>
      </c>
      <c r="S54" s="307"/>
      <c r="T54" s="307"/>
    </row>
    <row r="55" spans="5:22" ht="21" customHeight="1">
      <c r="E55" s="309"/>
      <c r="F55" s="173" t="s">
        <v>344</v>
      </c>
      <c r="G55" s="174" t="s">
        <v>1316</v>
      </c>
      <c r="H55" s="111" t="s">
        <v>1729</v>
      </c>
      <c r="I55" s="317"/>
      <c r="L55" s="427">
        <v>1</v>
      </c>
      <c r="M55" s="428" t="s">
        <v>318</v>
      </c>
      <c r="N55" s="430" t="s">
        <v>1702</v>
      </c>
      <c r="O55" s="431" t="s">
        <v>1708</v>
      </c>
      <c r="P55" s="429">
        <v>15</v>
      </c>
      <c r="Q55" s="429">
        <v>15</v>
      </c>
      <c r="R55" s="432">
        <v>17</v>
      </c>
      <c r="S55" s="427"/>
      <c r="T55" s="427"/>
    </row>
    <row r="56" spans="5:22" ht="21" customHeight="1">
      <c r="E56" s="309"/>
      <c r="F56" s="177" t="s">
        <v>311</v>
      </c>
      <c r="G56" s="178" t="s">
        <v>1315</v>
      </c>
      <c r="H56" s="111" t="s">
        <v>190</v>
      </c>
      <c r="I56" s="317"/>
      <c r="L56" s="427">
        <v>2</v>
      </c>
      <c r="M56" s="428" t="s">
        <v>318</v>
      </c>
      <c r="N56" s="430" t="s">
        <v>1703</v>
      </c>
      <c r="O56" s="431" t="s">
        <v>1708</v>
      </c>
      <c r="P56" s="429">
        <v>20</v>
      </c>
      <c r="Q56" s="429">
        <v>20</v>
      </c>
      <c r="R56" s="432">
        <v>20</v>
      </c>
      <c r="S56" s="427"/>
      <c r="T56" s="427"/>
    </row>
    <row r="57" spans="5:22" ht="21" customHeight="1">
      <c r="E57" s="309"/>
      <c r="F57" s="179" t="s">
        <v>312</v>
      </c>
      <c r="G57" s="180" t="s">
        <v>1315</v>
      </c>
      <c r="H57" s="112" t="s">
        <v>190</v>
      </c>
      <c r="I57" s="317"/>
      <c r="L57" s="427">
        <v>3</v>
      </c>
      <c r="M57" s="428" t="s">
        <v>318</v>
      </c>
      <c r="N57" s="430" t="s">
        <v>1704</v>
      </c>
      <c r="O57" s="431" t="s">
        <v>1708</v>
      </c>
      <c r="P57" s="429">
        <v>40</v>
      </c>
      <c r="Q57" s="429">
        <v>20</v>
      </c>
      <c r="R57" s="432">
        <v>30</v>
      </c>
      <c r="S57" s="427"/>
      <c r="T57" s="427"/>
    </row>
    <row r="58" spans="5:22" ht="21" customHeight="1">
      <c r="E58" s="309"/>
      <c r="F58" s="309"/>
      <c r="G58" s="309"/>
      <c r="H58" s="309"/>
      <c r="I58" s="317"/>
      <c r="L58" s="427">
        <v>4</v>
      </c>
      <c r="M58" s="428" t="s">
        <v>318</v>
      </c>
      <c r="N58" s="430" t="s">
        <v>1705</v>
      </c>
      <c r="O58" s="431" t="s">
        <v>1708</v>
      </c>
      <c r="P58" s="429">
        <v>60</v>
      </c>
      <c r="Q58" s="429">
        <v>25</v>
      </c>
      <c r="R58" s="432">
        <v>60</v>
      </c>
      <c r="S58" s="427"/>
      <c r="T58" s="427"/>
    </row>
    <row r="59" spans="5:22" ht="21" customHeight="1">
      <c r="E59" s="309"/>
      <c r="F59" s="312" t="s">
        <v>108</v>
      </c>
      <c r="G59" s="312"/>
      <c r="H59" s="309"/>
      <c r="I59" s="317"/>
      <c r="L59" s="427">
        <v>5</v>
      </c>
      <c r="M59" s="428" t="s">
        <v>1701</v>
      </c>
      <c r="N59" s="430" t="s">
        <v>1705</v>
      </c>
      <c r="O59" s="431" t="s">
        <v>1708</v>
      </c>
      <c r="P59" s="429">
        <v>40</v>
      </c>
      <c r="Q59" s="429">
        <v>35</v>
      </c>
      <c r="R59" s="432">
        <v>100</v>
      </c>
      <c r="S59" s="427"/>
      <c r="T59" s="427"/>
    </row>
    <row r="60" spans="5:22" ht="21" customHeight="1">
      <c r="E60" s="313"/>
      <c r="F60" s="151" t="s">
        <v>1339</v>
      </c>
      <c r="G60" s="152" t="s">
        <v>1315</v>
      </c>
      <c r="H60" s="69" t="s">
        <v>190</v>
      </c>
      <c r="I60" s="318"/>
      <c r="L60" s="427">
        <v>6</v>
      </c>
      <c r="M60" s="428" t="s">
        <v>321</v>
      </c>
      <c r="N60" s="430" t="s">
        <v>1706</v>
      </c>
      <c r="O60" s="431" t="s">
        <v>1708</v>
      </c>
      <c r="P60" s="429">
        <v>50</v>
      </c>
      <c r="Q60" s="429">
        <v>40</v>
      </c>
      <c r="R60" s="432">
        <v>120</v>
      </c>
      <c r="S60" s="427"/>
      <c r="T60" s="427"/>
    </row>
    <row r="61" spans="5:22" ht="21" customHeight="1">
      <c r="E61" s="309"/>
      <c r="F61" s="153" t="s">
        <v>1340</v>
      </c>
      <c r="G61" s="154" t="s">
        <v>1315</v>
      </c>
      <c r="H61" s="70" t="s">
        <v>190</v>
      </c>
      <c r="I61" s="309"/>
      <c r="L61" s="427">
        <v>7</v>
      </c>
      <c r="M61" s="428" t="s">
        <v>318</v>
      </c>
      <c r="N61" s="430" t="s">
        <v>1706</v>
      </c>
      <c r="O61" s="431" t="s">
        <v>1708</v>
      </c>
      <c r="P61" s="429">
        <v>50</v>
      </c>
      <c r="Q61" s="429">
        <v>45</v>
      </c>
      <c r="R61" s="432">
        <v>65</v>
      </c>
      <c r="S61" s="427"/>
      <c r="T61" s="427"/>
    </row>
    <row r="62" spans="5:22" ht="21" customHeight="1">
      <c r="E62" s="309"/>
      <c r="F62" s="153" t="s">
        <v>1341</v>
      </c>
      <c r="G62" s="154" t="s">
        <v>1315</v>
      </c>
      <c r="H62" s="71" t="s">
        <v>190</v>
      </c>
      <c r="I62" s="309"/>
      <c r="L62" s="427">
        <v>8</v>
      </c>
      <c r="M62" s="428" t="s">
        <v>322</v>
      </c>
      <c r="N62" s="430" t="s">
        <v>1706</v>
      </c>
      <c r="O62" s="431" t="s">
        <v>1708</v>
      </c>
      <c r="P62" s="429">
        <v>70</v>
      </c>
      <c r="Q62" s="429">
        <v>50</v>
      </c>
      <c r="R62" s="432">
        <v>200</v>
      </c>
      <c r="S62" s="427"/>
      <c r="T62" s="427"/>
    </row>
    <row r="63" spans="5:22" ht="21" customHeight="1">
      <c r="E63" s="309"/>
      <c r="F63" s="153" t="s">
        <v>1342</v>
      </c>
      <c r="G63" s="154" t="s">
        <v>1315</v>
      </c>
      <c r="H63" s="72" t="s">
        <v>190</v>
      </c>
      <c r="I63" s="309"/>
      <c r="L63" s="427">
        <v>9</v>
      </c>
      <c r="M63" s="428" t="s">
        <v>323</v>
      </c>
      <c r="N63" s="430" t="s">
        <v>1707</v>
      </c>
      <c r="O63" s="431" t="s">
        <v>1708</v>
      </c>
      <c r="P63" s="429">
        <v>70</v>
      </c>
      <c r="Q63" s="429">
        <v>50</v>
      </c>
      <c r="R63" s="432">
        <v>130</v>
      </c>
      <c r="S63" s="427"/>
      <c r="T63" s="427"/>
    </row>
    <row r="64" spans="5:22" ht="21" customHeight="1">
      <c r="E64" s="309"/>
      <c r="F64" s="181" t="s">
        <v>1343</v>
      </c>
      <c r="G64" s="182" t="s">
        <v>1315</v>
      </c>
      <c r="H64" s="73" t="s">
        <v>190</v>
      </c>
      <c r="I64" s="309"/>
      <c r="L64" s="427"/>
      <c r="M64" s="427"/>
      <c r="N64" s="427"/>
      <c r="O64" s="427"/>
      <c r="P64" s="427"/>
      <c r="Q64" s="427"/>
      <c r="R64" s="427"/>
      <c r="S64" s="427"/>
      <c r="T64" s="427"/>
    </row>
    <row r="65" spans="5:9" ht="21" customHeight="1">
      <c r="E65" s="314"/>
      <c r="F65" s="309"/>
      <c r="G65" s="309"/>
      <c r="H65" s="309"/>
      <c r="I65" s="309"/>
    </row>
    <row r="66" spans="5:9" ht="21" customHeight="1">
      <c r="E66" s="314"/>
      <c r="F66" s="312" t="s">
        <v>279</v>
      </c>
      <c r="G66" s="312"/>
      <c r="H66" s="309"/>
      <c r="I66" s="309"/>
    </row>
    <row r="67" spans="5:9" ht="21" customHeight="1">
      <c r="E67" s="309"/>
      <c r="F67" s="155" t="s">
        <v>1329</v>
      </c>
      <c r="G67" s="156" t="s">
        <v>1315</v>
      </c>
      <c r="H67" s="69" t="s">
        <v>190</v>
      </c>
      <c r="I67" s="309"/>
    </row>
    <row r="68" spans="5:9" ht="21" customHeight="1">
      <c r="E68" s="309"/>
      <c r="F68" s="157" t="s">
        <v>1331</v>
      </c>
      <c r="G68" s="158" t="s">
        <v>1315</v>
      </c>
      <c r="H68" s="70" t="s">
        <v>190</v>
      </c>
      <c r="I68" s="309"/>
    </row>
    <row r="69" spans="5:9" ht="21" customHeight="1">
      <c r="E69" s="309"/>
      <c r="F69" s="159" t="s">
        <v>1333</v>
      </c>
      <c r="G69" s="160" t="s">
        <v>1315</v>
      </c>
      <c r="H69" s="71" t="s">
        <v>190</v>
      </c>
      <c r="I69" s="309"/>
    </row>
    <row r="70" spans="5:9" ht="21" customHeight="1">
      <c r="E70" s="309"/>
      <c r="F70" s="159" t="s">
        <v>1344</v>
      </c>
      <c r="G70" s="160" t="s">
        <v>1315</v>
      </c>
      <c r="H70" s="72" t="s">
        <v>190</v>
      </c>
      <c r="I70" s="309"/>
    </row>
    <row r="71" spans="5:9" ht="21" customHeight="1">
      <c r="E71" s="309"/>
      <c r="F71" s="161" t="s">
        <v>1335</v>
      </c>
      <c r="G71" s="162" t="s">
        <v>1315</v>
      </c>
      <c r="H71" s="74" t="s">
        <v>190</v>
      </c>
      <c r="I71" s="309"/>
    </row>
    <row r="72" spans="5:9" ht="21" customHeight="1">
      <c r="E72" s="309"/>
      <c r="F72" s="309"/>
      <c r="G72" s="309"/>
      <c r="H72" s="309"/>
      <c r="I72" s="309"/>
    </row>
  </sheetData>
  <sheetProtection algorithmName="SHA-512" hashValue="PB09ttsxUuIyC4Bcpm65MUWv5WBsgcl+jZ6S8d6pkUQC/F30NFDSQNQADVe6TzL7UHmlooLjI69obPlB59KLrw==" saltValue="jUwqxpo5QklpID0IoYkMBA==" spinCount="100000" sheet="1" selectLockedCells="1"/>
  <protectedRanges>
    <protectedRange sqref="O13:O17 S13:S15 AA13:AC15 AA19:AC20" name="範囲1_6_1_2_3"/>
    <protectedRange sqref="H60 H15" name="範囲1_6_1_2_4_1"/>
    <protectedRange sqref="H25 H70 H17:H18 H62:H63" name="範囲1_6_1_5_1_1"/>
    <protectedRange sqref="D35 H22 H67" name="範囲1_6_1_5_1_2"/>
    <protectedRange sqref="H23 H68" name="範囲1_6_1_2_4_1_1"/>
    <protectedRange sqref="H71 H26:H27" name="範囲1_6_1_2_4_1_2"/>
  </protectedRanges>
  <dataConsolidate/>
  <mergeCells count="17">
    <mergeCell ref="C1:H1"/>
    <mergeCell ref="Q28:S29"/>
    <mergeCell ref="Q32:S33"/>
    <mergeCell ref="M29:O29"/>
    <mergeCell ref="M28:O28"/>
    <mergeCell ref="L23:Q25"/>
    <mergeCell ref="L7:T9"/>
    <mergeCell ref="L1:T1"/>
    <mergeCell ref="F29:H29"/>
    <mergeCell ref="F30:H40"/>
    <mergeCell ref="L37:Q39"/>
    <mergeCell ref="B41:H41"/>
    <mergeCell ref="R34:S34"/>
    <mergeCell ref="Q30:S30"/>
    <mergeCell ref="R31:S31"/>
    <mergeCell ref="M30:O31"/>
    <mergeCell ref="N32:O32"/>
  </mergeCells>
  <phoneticPr fontId="8"/>
  <conditionalFormatting sqref="D18">
    <cfRule type="cellIs" dxfId="77" priority="138" operator="equal">
      <formula>"会員証カード番号（16桁）"</formula>
    </cfRule>
  </conditionalFormatting>
  <conditionalFormatting sqref="D19">
    <cfRule type="cellIs" dxfId="76" priority="137" operator="equal">
      <formula>"ご登録の電話番号"</formula>
    </cfRule>
  </conditionalFormatting>
  <conditionalFormatting sqref="D20">
    <cfRule type="cellIs" dxfId="75" priority="136" operator="equal">
      <formula>"アプリ名義のお名前"</formula>
    </cfRule>
  </conditionalFormatting>
  <conditionalFormatting sqref="D33">
    <cfRule type="cellIs" dxfId="74" priority="161" operator="notEqual">
      <formula>"選択もしくはご入力ください"</formula>
    </cfRule>
  </conditionalFormatting>
  <conditionalFormatting sqref="H4">
    <cfRule type="cellIs" dxfId="73" priority="107" operator="equal">
      <formula>"原則4日前の15時までにご注文ください"</formula>
    </cfRule>
  </conditionalFormatting>
  <conditionalFormatting sqref="H5">
    <cfRule type="cellIs" dxfId="72" priority="110" operator="notEqual">
      <formula>"選択してください"</formula>
    </cfRule>
  </conditionalFormatting>
  <conditionalFormatting sqref="H6">
    <cfRule type="cellIs" dxfId="71" priority="109" operator="notEqual">
      <formula>"選択もしくはご入力ください"</formula>
    </cfRule>
  </conditionalFormatting>
  <conditionalFormatting sqref="H8">
    <cfRule type="cellIs" dxfId="70" priority="1" operator="equal">
      <formula>"数字のみ入力"</formula>
    </cfRule>
    <cfRule type="cellIs" dxfId="69" priority="2" operator="notEqual">
      <formula>"数字のみ入力してください"</formula>
    </cfRule>
  </conditionalFormatting>
  <conditionalFormatting sqref="H9:H10">
    <cfRule type="cellIs" dxfId="68" priority="4" operator="equal">
      <formula>"都道府県　（例：東京都）"</formula>
    </cfRule>
  </conditionalFormatting>
  <conditionalFormatting sqref="H9:H19">
    <cfRule type="cellIs" dxfId="67" priority="5" operator="notEqual">
      <formula>"選択してください"</formula>
    </cfRule>
  </conditionalFormatting>
  <conditionalFormatting sqref="H10">
    <cfRule type="cellIs" dxfId="66" priority="3" operator="equal">
      <formula>"市区町村　（例：目黒区）"</formula>
    </cfRule>
  </conditionalFormatting>
  <conditionalFormatting sqref="H20:H23">
    <cfRule type="cellIs" dxfId="65" priority="108" operator="notEqual">
      <formula>"選択してください"</formula>
    </cfRule>
  </conditionalFormatting>
  <conditionalFormatting sqref="H23">
    <cfRule type="cellIs" dxfId="64" priority="106" operator="equal">
      <formula>"選択もしくはご入力ください"</formula>
    </cfRule>
  </conditionalFormatting>
  <conditionalFormatting sqref="H24:H27">
    <cfRule type="cellIs" dxfId="63" priority="84" operator="notEqual">
      <formula>"選択してください"</formula>
    </cfRule>
  </conditionalFormatting>
  <conditionalFormatting sqref="H49">
    <cfRule type="cellIs" dxfId="62" priority="17" operator="equal">
      <formula>"原則4日前の15時までにご注文ください"</formula>
    </cfRule>
  </conditionalFormatting>
  <conditionalFormatting sqref="H50">
    <cfRule type="cellIs" dxfId="61" priority="49" operator="notEqual">
      <formula>"選択してください"</formula>
    </cfRule>
  </conditionalFormatting>
  <conditionalFormatting sqref="H51">
    <cfRule type="cellIs" dxfId="60" priority="55" operator="notEqual">
      <formula>"選択もしくはご入力ください"</formula>
    </cfRule>
  </conditionalFormatting>
  <conditionalFormatting sqref="H53">
    <cfRule type="cellIs" dxfId="59" priority="13" operator="equal">
      <formula>"数字のみ入力"</formula>
    </cfRule>
    <cfRule type="cellIs" dxfId="58" priority="14" operator="notEqual">
      <formula>"数字のみ入力してください"</formula>
    </cfRule>
  </conditionalFormatting>
  <conditionalFormatting sqref="H54:H55">
    <cfRule type="cellIs" dxfId="57" priority="51" operator="equal">
      <formula>"都道府県　（例：東京都）"</formula>
    </cfRule>
  </conditionalFormatting>
  <conditionalFormatting sqref="H54:H62">
    <cfRule type="cellIs" dxfId="56" priority="52" operator="notEqual">
      <formula>"選択してください"</formula>
    </cfRule>
  </conditionalFormatting>
  <conditionalFormatting sqref="H55">
    <cfRule type="cellIs" dxfId="55" priority="50" operator="equal">
      <formula>"市区町村　（例：目黒区）"</formula>
    </cfRule>
  </conditionalFormatting>
  <conditionalFormatting sqref="H63">
    <cfRule type="cellIs" dxfId="54" priority="44" operator="notEqual">
      <formula>"選択してください"</formula>
    </cfRule>
  </conditionalFormatting>
  <conditionalFormatting sqref="H64:H68">
    <cfRule type="cellIs" dxfId="53" priority="47" operator="notEqual">
      <formula>"選択してください"</formula>
    </cfRule>
  </conditionalFormatting>
  <conditionalFormatting sqref="H68">
    <cfRule type="cellIs" dxfId="52" priority="46" operator="equal">
      <formula>"選択もしくはご入力ください"</formula>
    </cfRule>
  </conditionalFormatting>
  <conditionalFormatting sqref="H69:H71">
    <cfRule type="cellIs" dxfId="51" priority="45" operator="notEqual">
      <formula>"選択してください"</formula>
    </cfRule>
  </conditionalFormatting>
  <conditionalFormatting sqref="M13:N13">
    <cfRule type="cellIs" dxfId="50" priority="169" operator="equal">
      <formula>"選択してください"</formula>
    </cfRule>
  </conditionalFormatting>
  <conditionalFormatting sqref="M30:O33">
    <cfRule type="expression" dxfId="49" priority="151">
      <formula>$H$25="茶色"</formula>
    </cfRule>
  </conditionalFormatting>
  <conditionalFormatting sqref="O20">
    <cfRule type="cellIs" dxfId="48" priority="71" operator="equal">
      <formula>"お届け可能"</formula>
    </cfRule>
    <cfRule type="cellIs" dxfId="47" priority="70" operator="equal">
      <formula>"お届け不可"</formula>
    </cfRule>
    <cfRule type="cellIs" dxfId="46" priority="69" operator="equal">
      <formula>"配送可能"</formula>
    </cfRule>
    <cfRule type="cellIs" dxfId="45" priority="68" operator="equal">
      <formula>"配送不可"</formula>
    </cfRule>
  </conditionalFormatting>
  <conditionalFormatting sqref="Q28 M28:O33">
    <cfRule type="expression" dxfId="44" priority="149">
      <formula>$H$25="クリーム"</formula>
    </cfRule>
    <cfRule type="expression" dxfId="43" priority="152">
      <formula>$H$25="茶色"</formula>
    </cfRule>
  </conditionalFormatting>
  <conditionalFormatting sqref="Q28 M29:O29">
    <cfRule type="expression" dxfId="42" priority="150">
      <formula>$H$25="茶色"</formula>
    </cfRule>
  </conditionalFormatting>
  <conditionalFormatting sqref="Q30">
    <cfRule type="expression" dxfId="41" priority="139">
      <formula>$H$25="クリーム"</formula>
    </cfRule>
    <cfRule type="expression" dxfId="40" priority="141">
      <formula>$H$25="茶色"</formula>
    </cfRule>
    <cfRule type="expression" dxfId="39" priority="140">
      <formula>$H$25="茶色"</formula>
    </cfRule>
  </conditionalFormatting>
  <conditionalFormatting sqref="Q13:R13">
    <cfRule type="cellIs" dxfId="38" priority="105" operator="equal">
      <formula>"選択してください"</formula>
    </cfRule>
  </conditionalFormatting>
  <conditionalFormatting sqref="Q31:S35">
    <cfRule type="expression" dxfId="37" priority="142">
      <formula>$H$25="クリーム"</formula>
    </cfRule>
    <cfRule type="expression" dxfId="36" priority="143">
      <formula>$H$25="茶色"</formula>
    </cfRule>
    <cfRule type="expression" dxfId="35" priority="144">
      <formula>$H$25="茶色"</formula>
    </cfRule>
  </conditionalFormatting>
  <conditionalFormatting sqref="S17:S19">
    <cfRule type="cellIs" dxfId="34" priority="94" operator="equal">
      <formula>"お届け不可"</formula>
    </cfRule>
    <cfRule type="cellIs" dxfId="33" priority="95" operator="equal">
      <formula>"お届け可能"</formula>
    </cfRule>
  </conditionalFormatting>
  <conditionalFormatting sqref="Y13:Z13">
    <cfRule type="cellIs" dxfId="32" priority="12" operator="equal">
      <formula>"選択してください"</formula>
    </cfRule>
  </conditionalFormatting>
  <conditionalFormatting sqref="Y19:Z19">
    <cfRule type="cellIs" dxfId="31" priority="11" operator="equal">
      <formula>"選択してください"</formula>
    </cfRule>
  </conditionalFormatting>
  <dataValidations count="19">
    <dataValidation type="list" errorStyle="information" allowBlank="1" promptTitle="雰囲気" prompt="_x000a_ご希望の雰囲気を選択してください。_x000a__x000a_選択肢に当てはまるものが無い場合は入力をしてください。_x000a_" sqref="H17 H62" xr:uid="{04120522-0E88-40BC-9F05-2A790288F549}">
      <formula1>"おまかせ,華やか,シンプル, 優しく,可愛く,シック,スタイリッシュ,カッコよく"</formula1>
    </dataValidation>
    <dataValidation type="list" errorStyle="information" allowBlank="1" showInputMessage="1" sqref="H50" xr:uid="{877D104F-2972-4C09-AE43-CEC0F77E5A0A}">
      <formula1>"午前中,12:00～14:00,14:00～16:00,16:00～18:00,18:00～20:00,19:00～21:00,20:00～21:00,希望無し"</formula1>
    </dataValidation>
    <dataValidation type="list" errorStyle="warning" allowBlank="1" showInputMessage="1" errorTitle="お願い" error="選択項目から選んでください" sqref="H16 H61" xr:uid="{AA7BD173-6C72-43E9-8489-99BEAB2EA6F5}">
      <formula1>"おまかせ,大きめ,中,小さめ"</formula1>
    </dataValidation>
    <dataValidation type="list" errorStyle="information" allowBlank="1" showInputMessage="1" sqref="H56:H57 H11:H12" xr:uid="{DD033335-4BD2-408A-B05D-5E82937A0567}">
      <formula1>"予算に含める,予算に含めない"</formula1>
    </dataValidation>
    <dataValidation type="list" errorStyle="warning" allowBlank="1" showInputMessage="1" errorTitle="お願い" error="選択項目から選んでください" promptTitle="有無" prompt="_x000a_祝札をお付けするか否かを選択してください。" sqref="H22 H67" xr:uid="{420DD460-D7B6-49D9-AAE0-2A35B8F539C5}">
      <formula1>"祝札を付ける,祝札不要"</formula1>
    </dataValidation>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H23 H68" xr:uid="{F0784D0B-72C4-49AA-9C8F-FD662EAFC2A6}">
      <formula1>"Congratulations!,御祝,祝 御移転,祝 御開店,祝 御開業,おまかせ,ご希望の表記があればご入力ください"</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H71 H26" xr:uid="{CC148460-FD65-4249-9E6B-F43B685DAF6E}">
      <formula1>"会社ロゴを加える（ロゴのJPEGデータをご支給ください）,ロゴは必要なし"</formula1>
    </dataValidation>
    <dataValidation type="list" errorStyle="information" allowBlank="1" showInputMessage="1" errorTitle="お願い" promptTitle="お色味" prompt="_x000a_迷われる場合は、【白】がお勧めです" sqref="H25 H70" xr:uid="{D927210A-2549-49A4-B9E4-8B15292ED767}">
      <formula1>"白,茶色,クリーム"</formula1>
    </dataValidation>
    <dataValidation type="list" allowBlank="1" sqref="D33" xr:uid="{6D88CC2E-EA74-4368-93B8-6955302329A4}">
      <formula1>"お祝い,ご移転お祝い,ご就任お祝い,ご開店お祝い,お誕生日,お悔やみ,その他"</formula1>
    </dataValidation>
    <dataValidation allowBlank="1" sqref="H6 H51" xr:uid="{C09096FA-DDE5-408C-B197-5A73AA725BD5}"/>
    <dataValidation errorStyle="information" allowBlank="1" showInputMessage="1" prompt="🔴　：　目黒区_x000a_❌　：　目黒区中町_x000a__x000a_◯◯区　までを入力してください" sqref="H55 H10" xr:uid="{044DCD0D-C14A-4CDD-8864-154C0467D84E}"/>
    <dataValidation errorStyle="information" allowBlank="1" showInputMessage="1" prompt="お届け先都道府県をご入力いただくと_x000a_正しい宅配料金が_x000a_右の「お見積り」に表示されます。" sqref="H54 H9" xr:uid="{3FF708A2-F577-4C95-BB8D-4ABB5239437E}"/>
    <dataValidation type="list" errorStyle="warning" allowBlank="1" showInput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64" xr:uid="{CE758D04-ADAA-48CE-8709-B6FB187067B2}">
      <formula1>"代筆依頼（メッセージを専用シートにご入力ください）,お客様ご用意（納品3日前までに郵送でお送りください）,不要"</formula1>
    </dataValidation>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H24 H69" xr:uid="{58010717-5532-44DF-A749-D0EAB5F5458E}">
      <formula1>"送り主名のみ記入,お届け先名、送り主名両方入れる,その他（備考にご記入ください）"</formula1>
    </dataValidation>
    <dataValidation type="list" errorStyle="information" allowBlank="1" showErrorMessage="1" errorTitle="お願い" error="選択肢からご選択ください" promptTitle="お色味" prompt="_x000a_ご希望のお色味を選択してください。_x000a__x000a_選択肢に当てはまるものが無い場合は入力をしてください。_x000a_" sqref="H18 H63" xr:uid="{64B0D37B-D776-432D-93A4-A184689823A4}">
      <formula1>"おまかせ,ホワイト・グリーン,パープル,レッド,ピンク,イエロー,オレンジ,ブルー（入荷が無い場合は紫で代用いたします）"</formula1>
    </dataValidation>
    <dataValidation type="list" errorStyle="warning" allowBlank="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19" xr:uid="{44E27928-ADD4-491E-9D89-239DA226D646}">
      <formula1>"代筆依頼（メッセージを専用シートにご入力ください）,お客様ご用意（納品3日前までに郵送でお送りください）,不要"</formula1>
    </dataValidation>
    <dataValidation type="list" errorStyle="information" allowBlank="1" showInputMessage="1" sqref="H5" xr:uid="{FEBE5CAD-F20C-4F0C-BAA5-3E880986627E}">
      <formula1>"午前中,12:00～14:00,14:00～16:00,16:00～18:00,18:00～20:00,19:00～21:00,希望無し"</formula1>
    </dataValidation>
    <dataValidation type="whole" allowBlank="1" showInputMessage="1" showErrorMessage="1" sqref="H53 H8" xr:uid="{3E46924A-006A-46F2-81B9-ED47F0DCADDD}">
      <formula1>0</formula1>
      <formula2>1000000</formula2>
    </dataValidation>
    <dataValidation type="list" errorStyle="information" allowBlank="1" prompt="_x000a_" sqref="H27" xr:uid="{6D09E20F-3E05-4B6F-8859-8F90E8981439}">
      <formula1>"パネル（無料）,木製（別途1650円）,楕円（別途1320円）"</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colBreaks count="1" manualBreakCount="1">
    <brk id="20" min="9" max="43" man="1"/>
  </colBreaks>
  <drawing r:id="rId2"/>
  <legacyDrawing r:id="rId3"/>
  <mc:AlternateContent xmlns:mc="http://schemas.openxmlformats.org/markup-compatibility/2006">
    <mc:Choice Requires="x14">
      <controls>
        <mc:AlternateContent xmlns:mc="http://schemas.openxmlformats.org/markup-compatibility/2006">
          <mc:Choice Requires="x14">
            <control shapeId="3133" r:id="rId4" name="Check Box 6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information" allowBlank="1" promptTitle="品名" prompt="_x000a_品名を選択してください。_x000a__x000a_選択肢に当てはまるものが無い場合は入力をしてください。_x000a_" xr:uid="{AD623D83-D5B7-43CE-A0F9-AE6C46F71E2A}">
          <x14:formula1>
            <xm:f>配送!$AL$4:$AL$29</xm:f>
          </x14:formula1>
          <xm:sqref>H60</xm:sqref>
        </x14:dataValidation>
        <x14:dataValidation type="list" errorStyle="information" allowBlank="1" promptTitle="品名" prompt="_x000a_品名を選択してください。_x000a__x000a_選択肢に当てはまるものが無い場合は入力をしてください。_x000a_" xr:uid="{E6B0F342-CD23-4DCE-9A87-8C9005FDFEDA}">
          <x14:formula1>
            <xm:f>配送!$AL$4:$AL$21</xm:f>
          </x14:formula1>
          <xm:sqref>H15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BC49"/>
  <sheetViews>
    <sheetView zoomScaleNormal="100" workbookViewId="0">
      <selection activeCell="D13" sqref="D13"/>
    </sheetView>
  </sheetViews>
  <sheetFormatPr defaultColWidth="2.5" defaultRowHeight="21" customHeight="1"/>
  <cols>
    <col min="1" max="1" width="2.5" style="262"/>
    <col min="2" max="2" width="2.5" style="262" customWidth="1"/>
    <col min="3" max="3" width="10.5" style="263" customWidth="1"/>
    <col min="4" max="4" width="50.5" style="262" customWidth="1"/>
    <col min="5" max="5" width="5.25" style="262" customWidth="1"/>
    <col min="6" max="6" width="15.375" style="262" customWidth="1"/>
    <col min="7" max="7" width="0.875" style="262" customWidth="1"/>
    <col min="8" max="9" width="5.75" style="262" customWidth="1"/>
    <col min="10" max="10" width="11.875" style="262" customWidth="1"/>
    <col min="11" max="11" width="0.875" style="262" customWidth="1"/>
    <col min="12" max="13" width="11.875" style="262" customWidth="1"/>
    <col min="14" max="14" width="3.125" style="262" customWidth="1"/>
    <col min="15" max="15" width="2.25" style="262" customWidth="1"/>
    <col min="16" max="16" width="2.25" style="107" customWidth="1"/>
    <col min="17" max="17" width="2.5" style="107" customWidth="1"/>
    <col min="18" max="18" width="30.625" style="344" hidden="1" customWidth="1"/>
    <col min="19" max="19" width="8.375" style="344" hidden="1" customWidth="1"/>
    <col min="20" max="20" width="10.25" style="107" customWidth="1"/>
    <col min="21" max="22" width="8" style="107" customWidth="1"/>
    <col min="23" max="24" width="7.625" style="107" customWidth="1"/>
    <col min="25" max="37" width="8" style="107" customWidth="1"/>
    <col min="38" max="38" width="2.5" style="107" customWidth="1"/>
    <col min="39" max="39" width="2.25" style="107" customWidth="1"/>
    <col min="40" max="42" width="12.25" style="119" hidden="1" customWidth="1"/>
    <col min="43" max="43" width="3.5" style="119" hidden="1" customWidth="1"/>
    <col min="44" max="46" width="12.25" style="119" hidden="1" customWidth="1"/>
    <col min="47" max="47" width="2.5" style="119" hidden="1" customWidth="1"/>
    <col min="48" max="48" width="10.5" style="122" hidden="1" customWidth="1"/>
    <col min="49" max="49" width="50.5" style="122" hidden="1" customWidth="1"/>
    <col min="50" max="51" width="2.5" style="119" hidden="1" customWidth="1"/>
    <col min="52" max="52" width="2.625" style="119" hidden="1" customWidth="1"/>
    <col min="53" max="55" width="2.5" style="119" hidden="1" customWidth="1"/>
    <col min="56" max="16384" width="2.5" style="119"/>
  </cols>
  <sheetData>
    <row r="1" spans="1:55" ht="77.25" customHeight="1">
      <c r="C1" s="583" t="s">
        <v>1469</v>
      </c>
      <c r="D1" s="584"/>
      <c r="E1" s="584"/>
      <c r="F1" s="584"/>
      <c r="G1" s="584"/>
      <c r="H1" s="584"/>
      <c r="R1" s="107"/>
      <c r="S1" s="107"/>
      <c r="T1" s="585" t="s">
        <v>1470</v>
      </c>
      <c r="U1" s="585"/>
      <c r="V1" s="585"/>
      <c r="W1" s="585"/>
      <c r="X1" s="585"/>
      <c r="Y1" s="585"/>
      <c r="Z1" s="585"/>
      <c r="AA1" s="585"/>
      <c r="AB1" s="585"/>
      <c r="AC1" s="585"/>
      <c r="AD1" s="585"/>
      <c r="AE1" s="585"/>
      <c r="AF1" s="585"/>
      <c r="AG1" s="585"/>
      <c r="AN1" s="107"/>
      <c r="AO1" s="107"/>
      <c r="AP1" s="107"/>
      <c r="AQ1" s="107"/>
      <c r="AR1" s="107"/>
      <c r="AS1" s="107"/>
      <c r="AT1" s="107"/>
      <c r="AV1" s="108"/>
      <c r="AW1" s="108"/>
    </row>
    <row r="2" spans="1:55" ht="21" customHeight="1">
      <c r="B2" s="358"/>
      <c r="C2" s="359"/>
      <c r="D2" s="359"/>
      <c r="E2" s="358"/>
      <c r="F2" s="358"/>
      <c r="G2" s="360"/>
      <c r="H2" s="358"/>
      <c r="I2" s="358"/>
      <c r="J2" s="397" t="str">
        <f>I13&amp;"　"&amp;I4</f>
        <v>都道府県　選択してください</v>
      </c>
      <c r="K2" s="360"/>
      <c r="L2" s="360"/>
      <c r="M2" s="360"/>
      <c r="N2" s="358"/>
      <c r="O2" s="264"/>
      <c r="P2" s="108"/>
      <c r="Q2" s="358"/>
      <c r="R2" s="401"/>
      <c r="S2" s="401"/>
      <c r="T2" s="358"/>
      <c r="U2" s="358"/>
      <c r="V2" s="358"/>
      <c r="W2" s="358"/>
      <c r="X2" s="358"/>
      <c r="Y2" s="358"/>
      <c r="Z2" s="358"/>
      <c r="AA2" s="358"/>
      <c r="AB2" s="358"/>
      <c r="AC2" s="358"/>
      <c r="AD2" s="358"/>
      <c r="AE2" s="358"/>
      <c r="AF2" s="358"/>
      <c r="AG2" s="358"/>
      <c r="AH2" s="358"/>
      <c r="AI2" s="358"/>
      <c r="AJ2" s="358"/>
      <c r="AK2" s="358"/>
      <c r="AL2" s="358"/>
      <c r="AM2" s="108"/>
      <c r="AN2" s="120"/>
    </row>
    <row r="3" spans="1:55" ht="21" customHeight="1">
      <c r="B3" s="358"/>
      <c r="C3" s="361" t="s">
        <v>256</v>
      </c>
      <c r="D3" s="362" t="s">
        <v>1472</v>
      </c>
      <c r="E3" s="358"/>
      <c r="F3" s="361" t="s">
        <v>108</v>
      </c>
      <c r="G3" s="358"/>
      <c r="H3" s="361"/>
      <c r="I3" s="361"/>
      <c r="J3" s="358"/>
      <c r="K3" s="358"/>
      <c r="L3" s="358"/>
      <c r="M3" s="358"/>
      <c r="N3" s="358"/>
      <c r="O3" s="264"/>
      <c r="P3" s="108"/>
      <c r="Q3" s="358"/>
      <c r="R3" s="401"/>
      <c r="S3" s="401"/>
      <c r="T3" s="375" t="s">
        <v>108</v>
      </c>
      <c r="U3" s="358"/>
      <c r="V3" s="358"/>
      <c r="W3" s="358"/>
      <c r="X3" s="358"/>
      <c r="Y3" s="358"/>
      <c r="Z3" s="644" t="s">
        <v>1323</v>
      </c>
      <c r="AA3" s="645"/>
      <c r="AB3" s="645"/>
      <c r="AC3" s="645"/>
      <c r="AD3" s="645"/>
      <c r="AE3" s="645"/>
      <c r="AF3" s="645"/>
      <c r="AG3" s="645"/>
      <c r="AH3" s="645"/>
      <c r="AI3" s="646"/>
      <c r="AJ3" s="644" t="s">
        <v>1324</v>
      </c>
      <c r="AK3" s="646"/>
      <c r="AL3" s="358"/>
      <c r="AM3" s="108"/>
      <c r="AN3" s="163" t="s">
        <v>478</v>
      </c>
      <c r="AO3" s="121"/>
      <c r="AP3" s="121"/>
      <c r="AQ3" s="121"/>
      <c r="AR3" s="163" t="s">
        <v>479</v>
      </c>
      <c r="AV3" s="116" t="s">
        <v>5</v>
      </c>
      <c r="AW3" s="101"/>
      <c r="AX3" s="222" t="s">
        <v>1318</v>
      </c>
      <c r="AY3" s="227" t="s">
        <v>1315</v>
      </c>
      <c r="AZ3" s="612" t="s">
        <v>1400</v>
      </c>
      <c r="BA3" s="613"/>
      <c r="BB3" s="613"/>
      <c r="BC3" s="614"/>
    </row>
    <row r="4" spans="1:55" ht="21" customHeight="1">
      <c r="B4" s="358"/>
      <c r="C4" s="113" t="s">
        <v>5</v>
      </c>
      <c r="D4" s="101"/>
      <c r="E4" s="358"/>
      <c r="F4" s="241" t="s">
        <v>108</v>
      </c>
      <c r="G4" s="389"/>
      <c r="H4" s="221" t="s">
        <v>1315</v>
      </c>
      <c r="I4" s="602" t="s">
        <v>190</v>
      </c>
      <c r="J4" s="602"/>
      <c r="K4" s="602"/>
      <c r="L4" s="602"/>
      <c r="M4" s="603"/>
      <c r="N4" s="358"/>
      <c r="O4" s="264"/>
      <c r="P4" s="108"/>
      <c r="Q4" s="358"/>
      <c r="R4" s="402" t="s">
        <v>291</v>
      </c>
      <c r="S4" s="402" t="s">
        <v>487</v>
      </c>
      <c r="T4" s="130"/>
      <c r="U4" s="130" t="s">
        <v>468</v>
      </c>
      <c r="V4" s="130" t="s">
        <v>474</v>
      </c>
      <c r="W4" s="130" t="s">
        <v>290</v>
      </c>
      <c r="X4" s="130" t="s">
        <v>291</v>
      </c>
      <c r="Y4" s="414" t="s">
        <v>1312</v>
      </c>
      <c r="Z4" s="260" t="s">
        <v>1304</v>
      </c>
      <c r="AA4" s="260" t="s">
        <v>1305</v>
      </c>
      <c r="AB4" s="260" t="s">
        <v>1306</v>
      </c>
      <c r="AC4" s="260" t="s">
        <v>1307</v>
      </c>
      <c r="AD4" s="260" t="s">
        <v>1308</v>
      </c>
      <c r="AE4" s="260" t="s">
        <v>1309</v>
      </c>
      <c r="AF4" s="260" t="s">
        <v>241</v>
      </c>
      <c r="AG4" s="260" t="s">
        <v>1310</v>
      </c>
      <c r="AH4" s="260" t="s">
        <v>242</v>
      </c>
      <c r="AI4" s="260" t="s">
        <v>1311</v>
      </c>
      <c r="AJ4" s="260" t="s">
        <v>1325</v>
      </c>
      <c r="AK4" s="260" t="s">
        <v>1326</v>
      </c>
      <c r="AL4" s="358"/>
      <c r="AM4" s="108"/>
      <c r="AN4" s="165"/>
      <c r="AO4" s="166" t="s">
        <v>290</v>
      </c>
      <c r="AP4" s="109" t="s">
        <v>291</v>
      </c>
      <c r="AR4" s="165"/>
      <c r="AS4" s="166" t="s">
        <v>290</v>
      </c>
      <c r="AT4" s="109" t="s">
        <v>291</v>
      </c>
      <c r="AV4" s="117" t="s">
        <v>13</v>
      </c>
      <c r="AW4" s="102"/>
    </row>
    <row r="5" spans="1:55" ht="21" customHeight="1">
      <c r="B5" s="358"/>
      <c r="C5" s="114" t="s">
        <v>1401</v>
      </c>
      <c r="D5" s="102"/>
      <c r="E5" s="358"/>
      <c r="F5" s="242" t="s">
        <v>1317</v>
      </c>
      <c r="G5" s="389"/>
      <c r="H5" s="222" t="s">
        <v>1315</v>
      </c>
      <c r="I5" s="600" t="s">
        <v>1427</v>
      </c>
      <c r="J5" s="600"/>
      <c r="K5" s="600"/>
      <c r="L5" s="600"/>
      <c r="M5" s="601"/>
      <c r="N5" s="358"/>
      <c r="O5" s="264"/>
      <c r="P5" s="108"/>
      <c r="Q5" s="358"/>
      <c r="R5" s="403">
        <v>55000</v>
      </c>
      <c r="S5" s="404">
        <v>2750</v>
      </c>
      <c r="T5" s="647" t="s">
        <v>475</v>
      </c>
      <c r="U5" s="648" t="s">
        <v>469</v>
      </c>
      <c r="V5" s="131">
        <v>75</v>
      </c>
      <c r="W5" s="132">
        <v>50000</v>
      </c>
      <c r="X5" s="132">
        <v>55000</v>
      </c>
      <c r="Y5" s="415">
        <v>2750</v>
      </c>
      <c r="Z5" s="261">
        <v>4895</v>
      </c>
      <c r="AA5" s="261">
        <v>8745</v>
      </c>
      <c r="AB5" s="261">
        <v>6600</v>
      </c>
      <c r="AC5" s="261">
        <v>7095</v>
      </c>
      <c r="AD5" s="261">
        <v>6380</v>
      </c>
      <c r="AE5" s="261">
        <v>6380</v>
      </c>
      <c r="AF5" s="261">
        <v>7095</v>
      </c>
      <c r="AG5" s="261">
        <v>7095</v>
      </c>
      <c r="AH5" s="261">
        <v>7810</v>
      </c>
      <c r="AI5" s="261">
        <v>8690</v>
      </c>
      <c r="AJ5" s="261">
        <v>3850</v>
      </c>
      <c r="AK5" s="261">
        <v>5500</v>
      </c>
      <c r="AL5" s="358"/>
      <c r="AM5" s="108"/>
      <c r="AN5" s="167" t="s">
        <v>286</v>
      </c>
      <c r="AO5" s="82" t="e">
        <f>AP5/1.1</f>
        <v>#N/A</v>
      </c>
      <c r="AP5" s="83" t="e">
        <f>VLOOKUP(I4,R18:S28,2,FALSE)</f>
        <v>#N/A</v>
      </c>
      <c r="AR5" s="167" t="s">
        <v>286</v>
      </c>
      <c r="AS5" s="82" t="e">
        <f>AT5/1.1</f>
        <v>#N/A</v>
      </c>
      <c r="AT5" s="83" t="e">
        <f>VLOOKUP(I4,R18:S28,2,FALSE)</f>
        <v>#N/A</v>
      </c>
      <c r="AV5" s="117" t="s">
        <v>6</v>
      </c>
      <c r="AW5" s="102"/>
    </row>
    <row r="6" spans="1:55" s="121" customFormat="1" ht="21" customHeight="1">
      <c r="A6" s="265"/>
      <c r="B6" s="364"/>
      <c r="C6" s="114" t="s">
        <v>6</v>
      </c>
      <c r="D6" s="102"/>
      <c r="E6" s="364"/>
      <c r="F6" s="242" t="s">
        <v>1314</v>
      </c>
      <c r="G6" s="389"/>
      <c r="H6" s="222" t="s">
        <v>1315</v>
      </c>
      <c r="I6" s="600" t="s">
        <v>190</v>
      </c>
      <c r="J6" s="600"/>
      <c r="K6" s="600"/>
      <c r="L6" s="600"/>
      <c r="M6" s="601"/>
      <c r="N6" s="364"/>
      <c r="O6" s="266"/>
      <c r="P6" s="352"/>
      <c r="Q6" s="364"/>
      <c r="R6" s="403">
        <v>49500</v>
      </c>
      <c r="S6" s="404">
        <v>2750</v>
      </c>
      <c r="T6" s="647"/>
      <c r="U6" s="648"/>
      <c r="V6" s="131">
        <v>65</v>
      </c>
      <c r="W6" s="132">
        <v>45000</v>
      </c>
      <c r="X6" s="132">
        <v>49500</v>
      </c>
      <c r="Y6" s="415">
        <v>2750</v>
      </c>
      <c r="Z6" s="261">
        <v>4895</v>
      </c>
      <c r="AA6" s="261">
        <v>8745</v>
      </c>
      <c r="AB6" s="261">
        <v>6600</v>
      </c>
      <c r="AC6" s="261">
        <v>7095</v>
      </c>
      <c r="AD6" s="261">
        <v>6380</v>
      </c>
      <c r="AE6" s="261">
        <v>6380</v>
      </c>
      <c r="AF6" s="261">
        <v>7095</v>
      </c>
      <c r="AG6" s="261">
        <v>7095</v>
      </c>
      <c r="AH6" s="261">
        <v>7810</v>
      </c>
      <c r="AI6" s="261">
        <v>8690</v>
      </c>
      <c r="AJ6" s="261">
        <v>3850</v>
      </c>
      <c r="AK6" s="261">
        <v>5500</v>
      </c>
      <c r="AL6" s="364"/>
      <c r="AM6" s="352"/>
      <c r="AN6" s="168" t="s">
        <v>1313</v>
      </c>
      <c r="AO6" s="84" t="e">
        <f>AP6/1.1</f>
        <v>#N/A</v>
      </c>
      <c r="AP6" s="85" t="e">
        <f>VLOOKUP(AP5,R5:S15,2,FALSE)</f>
        <v>#N/A</v>
      </c>
      <c r="AQ6" s="119"/>
      <c r="AR6" s="168" t="s">
        <v>203</v>
      </c>
      <c r="AS6" s="84" t="e">
        <f>AT6/1.1</f>
        <v>#N/A</v>
      </c>
      <c r="AT6" s="85" t="e">
        <f>VLOOKUP(I14,配送!AC4:AE125,3,FALSE)</f>
        <v>#N/A</v>
      </c>
      <c r="AV6" s="117" t="s">
        <v>31</v>
      </c>
      <c r="AW6" s="102"/>
    </row>
    <row r="7" spans="1:55" ht="21" customHeight="1">
      <c r="B7" s="358"/>
      <c r="C7" s="114" t="s">
        <v>31</v>
      </c>
      <c r="D7" s="102"/>
      <c r="E7" s="358"/>
      <c r="F7" s="243" t="s">
        <v>1319</v>
      </c>
      <c r="G7" s="389"/>
      <c r="H7" s="223" t="s">
        <v>1315</v>
      </c>
      <c r="I7" s="623" t="s">
        <v>1427</v>
      </c>
      <c r="J7" s="623"/>
      <c r="K7" s="623"/>
      <c r="L7" s="623"/>
      <c r="M7" s="624"/>
      <c r="N7" s="358"/>
      <c r="O7" s="264"/>
      <c r="P7" s="108"/>
      <c r="Q7" s="358"/>
      <c r="R7" s="403">
        <v>41800</v>
      </c>
      <c r="S7" s="404">
        <v>2750</v>
      </c>
      <c r="T7" s="647"/>
      <c r="U7" s="648" t="s">
        <v>470</v>
      </c>
      <c r="V7" s="131" t="s">
        <v>471</v>
      </c>
      <c r="W7" s="132">
        <v>38000</v>
      </c>
      <c r="X7" s="132">
        <v>41800</v>
      </c>
      <c r="Y7" s="415">
        <v>2750</v>
      </c>
      <c r="Z7" s="261">
        <v>4895</v>
      </c>
      <c r="AA7" s="261">
        <v>8745</v>
      </c>
      <c r="AB7" s="261">
        <v>6600</v>
      </c>
      <c r="AC7" s="261">
        <v>7095</v>
      </c>
      <c r="AD7" s="261">
        <v>6380</v>
      </c>
      <c r="AE7" s="261">
        <v>6380</v>
      </c>
      <c r="AF7" s="261">
        <v>7095</v>
      </c>
      <c r="AG7" s="261">
        <v>7095</v>
      </c>
      <c r="AH7" s="261">
        <v>7810</v>
      </c>
      <c r="AI7" s="261">
        <v>8690</v>
      </c>
      <c r="AJ7" s="261">
        <v>3850</v>
      </c>
      <c r="AK7" s="261">
        <v>5500</v>
      </c>
      <c r="AL7" s="358"/>
      <c r="AM7" s="108"/>
      <c r="AN7" s="168" t="s">
        <v>287</v>
      </c>
      <c r="AO7" s="84" t="e">
        <f>AP7/1.1</f>
        <v>#N/A</v>
      </c>
      <c r="AP7" s="85" t="e">
        <f>VLOOKUP(J2,配送!AH4:AI1015,2,FALSE)</f>
        <v>#N/A</v>
      </c>
      <c r="AR7" s="169" t="s">
        <v>2</v>
      </c>
      <c r="AS7" s="86" t="e">
        <f>SUM(AS5:AS6)</f>
        <v>#N/A</v>
      </c>
      <c r="AT7" s="87" t="e">
        <f>SUM(AT5:AT6)</f>
        <v>#N/A</v>
      </c>
      <c r="AV7" s="117" t="s">
        <v>7</v>
      </c>
      <c r="AW7" s="103"/>
    </row>
    <row r="8" spans="1:55" ht="21" customHeight="1">
      <c r="B8" s="358"/>
      <c r="C8" s="114" t="s">
        <v>7</v>
      </c>
      <c r="D8" s="103"/>
      <c r="E8" s="358"/>
      <c r="F8" s="365"/>
      <c r="G8" s="365"/>
      <c r="H8" s="365"/>
      <c r="I8" s="365"/>
      <c r="J8" s="365"/>
      <c r="K8" s="365"/>
      <c r="L8" s="365"/>
      <c r="M8" s="358"/>
      <c r="N8" s="374"/>
      <c r="O8" s="267"/>
      <c r="P8" s="353"/>
      <c r="Q8" s="405"/>
      <c r="R8" s="403">
        <v>33000</v>
      </c>
      <c r="S8" s="404">
        <v>2750</v>
      </c>
      <c r="T8" s="647"/>
      <c r="U8" s="648"/>
      <c r="V8" s="131">
        <v>45</v>
      </c>
      <c r="W8" s="132">
        <v>30000</v>
      </c>
      <c r="X8" s="132">
        <v>33000</v>
      </c>
      <c r="Y8" s="415">
        <v>2750</v>
      </c>
      <c r="Z8" s="261">
        <v>3795</v>
      </c>
      <c r="AA8" s="261">
        <v>6985</v>
      </c>
      <c r="AB8" s="261">
        <v>5060</v>
      </c>
      <c r="AC8" s="261">
        <v>5390</v>
      </c>
      <c r="AD8" s="261">
        <v>4895</v>
      </c>
      <c r="AE8" s="261">
        <v>5005</v>
      </c>
      <c r="AF8" s="261">
        <v>5445</v>
      </c>
      <c r="AG8" s="261">
        <v>5445</v>
      </c>
      <c r="AH8" s="261">
        <v>5940</v>
      </c>
      <c r="AI8" s="261">
        <v>6545</v>
      </c>
      <c r="AJ8" s="261">
        <v>3850</v>
      </c>
      <c r="AK8" s="261">
        <v>5500</v>
      </c>
      <c r="AL8" s="358"/>
      <c r="AM8" s="353"/>
      <c r="AN8" s="169" t="s">
        <v>2</v>
      </c>
      <c r="AO8" s="86" t="e">
        <f>AP8/1.1</f>
        <v>#N/A</v>
      </c>
      <c r="AP8" s="87" t="e">
        <f>SUM(AP5:AP7)</f>
        <v>#N/A</v>
      </c>
      <c r="AR8" s="164" t="s">
        <v>491</v>
      </c>
      <c r="AV8" s="118" t="s">
        <v>32</v>
      </c>
      <c r="AW8" s="104"/>
    </row>
    <row r="9" spans="1:55" ht="21" customHeight="1">
      <c r="B9" s="358"/>
      <c r="C9" s="115" t="s">
        <v>32</v>
      </c>
      <c r="D9" s="104"/>
      <c r="E9" s="358"/>
      <c r="F9" s="365"/>
      <c r="G9" s="365"/>
      <c r="H9" s="365"/>
      <c r="I9" s="365"/>
      <c r="J9" s="365"/>
      <c r="K9" s="365"/>
      <c r="L9" s="365"/>
      <c r="M9" s="358"/>
      <c r="N9" s="374"/>
      <c r="O9" s="267"/>
      <c r="P9" s="353"/>
      <c r="Q9" s="405"/>
      <c r="R9" s="403">
        <v>27500</v>
      </c>
      <c r="S9" s="404">
        <v>2200</v>
      </c>
      <c r="T9" s="647"/>
      <c r="U9" s="648"/>
      <c r="V9" s="131">
        <v>39</v>
      </c>
      <c r="W9" s="132">
        <v>25000</v>
      </c>
      <c r="X9" s="132">
        <v>27500.000000000004</v>
      </c>
      <c r="Y9" s="415">
        <v>2200</v>
      </c>
      <c r="Z9" s="261">
        <v>3245</v>
      </c>
      <c r="AA9" s="261">
        <v>5500</v>
      </c>
      <c r="AB9" s="261">
        <v>4290</v>
      </c>
      <c r="AC9" s="261">
        <v>4565</v>
      </c>
      <c r="AD9" s="261">
        <v>4180</v>
      </c>
      <c r="AE9" s="261">
        <v>4180</v>
      </c>
      <c r="AF9" s="261">
        <v>4565</v>
      </c>
      <c r="AG9" s="261">
        <v>4565</v>
      </c>
      <c r="AH9" s="261">
        <v>5005</v>
      </c>
      <c r="AI9" s="261">
        <v>5500</v>
      </c>
      <c r="AJ9" s="261">
        <v>3850</v>
      </c>
      <c r="AK9" s="261">
        <v>5500</v>
      </c>
      <c r="AL9" s="358"/>
      <c r="AM9" s="353"/>
      <c r="AN9" s="120"/>
      <c r="AQ9" s="121"/>
      <c r="AR9" s="170" t="s">
        <v>456</v>
      </c>
      <c r="AS9" s="126" t="str">
        <f>I13</f>
        <v>都道府県</v>
      </c>
      <c r="AT9" s="109" t="e">
        <f>VLOOKUP(I13,配送!T4:AA97,6,FALSE)</f>
        <v>#N/A</v>
      </c>
    </row>
    <row r="10" spans="1:55" ht="21" customHeight="1">
      <c r="B10" s="358"/>
      <c r="C10" s="363"/>
      <c r="D10" s="358"/>
      <c r="E10" s="358"/>
      <c r="F10" s="375" t="s">
        <v>1474</v>
      </c>
      <c r="G10" s="375"/>
      <c r="H10" s="375"/>
      <c r="I10" s="375"/>
      <c r="J10" s="375"/>
      <c r="K10" s="375"/>
      <c r="L10" s="375"/>
      <c r="M10" s="358"/>
      <c r="N10" s="374"/>
      <c r="O10" s="267"/>
      <c r="P10" s="353"/>
      <c r="Q10" s="405"/>
      <c r="R10" s="403">
        <v>22000</v>
      </c>
      <c r="S10" s="404">
        <v>2200</v>
      </c>
      <c r="T10" s="647"/>
      <c r="U10" s="648"/>
      <c r="V10" s="131">
        <v>33</v>
      </c>
      <c r="W10" s="132">
        <v>20000</v>
      </c>
      <c r="X10" s="132">
        <v>22000</v>
      </c>
      <c r="Y10" s="415">
        <v>2200</v>
      </c>
      <c r="Z10" s="261">
        <v>3245</v>
      </c>
      <c r="AA10" s="261">
        <v>5500</v>
      </c>
      <c r="AB10" s="261">
        <v>4290</v>
      </c>
      <c r="AC10" s="261">
        <v>4565</v>
      </c>
      <c r="AD10" s="261">
        <v>4180</v>
      </c>
      <c r="AE10" s="261">
        <v>4180</v>
      </c>
      <c r="AF10" s="261">
        <v>4565</v>
      </c>
      <c r="AG10" s="261">
        <v>4565</v>
      </c>
      <c r="AH10" s="261">
        <v>5005</v>
      </c>
      <c r="AI10" s="261">
        <v>5500</v>
      </c>
      <c r="AJ10" s="261">
        <v>3850</v>
      </c>
      <c r="AK10" s="261">
        <v>5500</v>
      </c>
      <c r="AL10" s="358"/>
      <c r="AM10" s="353"/>
      <c r="AN10" s="163"/>
      <c r="AQ10" s="121"/>
      <c r="AR10" s="170" t="s">
        <v>457</v>
      </c>
      <c r="AS10" s="126" t="str">
        <f>I14</f>
        <v>市区町村</v>
      </c>
      <c r="AT10" s="109" t="e">
        <f>VLOOKUP(I14,配送!AC4:AE125,2,FALSE)</f>
        <v>#N/A</v>
      </c>
      <c r="AV10" s="116" t="s">
        <v>5</v>
      </c>
      <c r="AW10" s="101"/>
    </row>
    <row r="11" spans="1:55" ht="21" customHeight="1">
      <c r="B11" s="358"/>
      <c r="C11" s="361" t="s">
        <v>289</v>
      </c>
      <c r="D11" s="358"/>
      <c r="E11" s="358"/>
      <c r="F11" s="244" t="s">
        <v>1337</v>
      </c>
      <c r="G11" s="390"/>
      <c r="H11" s="224" t="s">
        <v>1316</v>
      </c>
      <c r="I11" s="625"/>
      <c r="J11" s="626"/>
      <c r="K11" s="383"/>
      <c r="L11" s="381"/>
      <c r="M11" s="358"/>
      <c r="N11" s="374"/>
      <c r="O11" s="267"/>
      <c r="P11" s="353"/>
      <c r="Q11" s="405"/>
      <c r="R11" s="403">
        <v>20900</v>
      </c>
      <c r="S11" s="404">
        <v>2200</v>
      </c>
      <c r="T11" s="647"/>
      <c r="U11" s="130" t="s">
        <v>472</v>
      </c>
      <c r="V11" s="131">
        <v>20</v>
      </c>
      <c r="W11" s="132">
        <v>19000</v>
      </c>
      <c r="X11" s="132">
        <v>20900</v>
      </c>
      <c r="Y11" s="415">
        <v>2200</v>
      </c>
      <c r="Z11" s="261">
        <v>3245</v>
      </c>
      <c r="AA11" s="261">
        <v>5500</v>
      </c>
      <c r="AB11" s="261">
        <v>4290</v>
      </c>
      <c r="AC11" s="261">
        <v>4565</v>
      </c>
      <c r="AD11" s="261">
        <v>4180</v>
      </c>
      <c r="AE11" s="261">
        <v>4180</v>
      </c>
      <c r="AF11" s="261">
        <v>4565</v>
      </c>
      <c r="AG11" s="261">
        <v>4565</v>
      </c>
      <c r="AH11" s="261">
        <v>5005</v>
      </c>
      <c r="AI11" s="261">
        <v>5500</v>
      </c>
      <c r="AJ11" s="261">
        <v>3850</v>
      </c>
      <c r="AK11" s="261">
        <v>5500</v>
      </c>
      <c r="AL11" s="358"/>
      <c r="AM11" s="353"/>
      <c r="AQ11" s="121"/>
      <c r="AR11" s="170" t="s">
        <v>342</v>
      </c>
      <c r="AS11" s="126" t="e">
        <f>AT5</f>
        <v>#N/A</v>
      </c>
      <c r="AT11" s="109" t="e">
        <f>IF(AND(AS11&gt;=22000),"お届け可能","お届け不可")</f>
        <v>#N/A</v>
      </c>
      <c r="AV11" s="117" t="s">
        <v>13</v>
      </c>
      <c r="AW11" s="102"/>
    </row>
    <row r="12" spans="1:55" ht="21" customHeight="1">
      <c r="B12" s="358"/>
      <c r="C12" s="113" t="s">
        <v>1402</v>
      </c>
      <c r="D12" s="101"/>
      <c r="E12" s="358"/>
      <c r="F12" s="245" t="s">
        <v>1338</v>
      </c>
      <c r="G12" s="391"/>
      <c r="H12" s="225" t="s">
        <v>1315</v>
      </c>
      <c r="I12" s="604" t="s">
        <v>1427</v>
      </c>
      <c r="J12" s="605"/>
      <c r="K12" s="384"/>
      <c r="L12" s="382"/>
      <c r="M12" s="358"/>
      <c r="N12" s="374"/>
      <c r="O12" s="267"/>
      <c r="P12" s="353"/>
      <c r="Q12" s="405"/>
      <c r="R12" s="403">
        <v>25300</v>
      </c>
      <c r="S12" s="404">
        <v>1100</v>
      </c>
      <c r="T12" s="647" t="s">
        <v>476</v>
      </c>
      <c r="U12" s="131" t="s">
        <v>473</v>
      </c>
      <c r="V12" s="131">
        <v>50</v>
      </c>
      <c r="W12" s="132">
        <v>23000</v>
      </c>
      <c r="X12" s="132">
        <v>25300.000000000004</v>
      </c>
      <c r="Y12" s="415">
        <v>1100</v>
      </c>
      <c r="Z12" s="261">
        <v>1705</v>
      </c>
      <c r="AA12" s="261">
        <v>2090</v>
      </c>
      <c r="AB12" s="261">
        <v>1705</v>
      </c>
      <c r="AC12" s="261">
        <v>1815</v>
      </c>
      <c r="AD12" s="261">
        <v>1705</v>
      </c>
      <c r="AE12" s="261">
        <v>1760</v>
      </c>
      <c r="AF12" s="261">
        <v>1870</v>
      </c>
      <c r="AG12" s="261">
        <v>1980</v>
      </c>
      <c r="AH12" s="261">
        <v>2090</v>
      </c>
      <c r="AI12" s="261">
        <v>2090</v>
      </c>
      <c r="AJ12" s="261">
        <v>3850</v>
      </c>
      <c r="AK12" s="261">
        <v>5500</v>
      </c>
      <c r="AL12" s="358"/>
      <c r="AM12" s="353"/>
      <c r="AQ12" s="121"/>
      <c r="AR12" s="164" t="s">
        <v>488</v>
      </c>
      <c r="AV12" s="117" t="s">
        <v>6</v>
      </c>
      <c r="AW12" s="102"/>
    </row>
    <row r="13" spans="1:55" ht="21" customHeight="1">
      <c r="B13" s="358"/>
      <c r="C13" s="114" t="s">
        <v>6</v>
      </c>
      <c r="D13" s="102"/>
      <c r="E13" s="358"/>
      <c r="F13" s="244" t="s">
        <v>285</v>
      </c>
      <c r="G13" s="392"/>
      <c r="H13" s="224" t="s">
        <v>1316</v>
      </c>
      <c r="I13" s="606" t="s">
        <v>258</v>
      </c>
      <c r="J13" s="607"/>
      <c r="K13" s="358"/>
      <c r="L13" s="594" t="e">
        <f>VLOOKUP(I13,配送!T4:AA97,8,FALSE)</f>
        <v>#N/A</v>
      </c>
      <c r="M13" s="595"/>
      <c r="N13" s="374"/>
      <c r="O13" s="267"/>
      <c r="P13" s="353"/>
      <c r="Q13" s="405"/>
      <c r="R13" s="403">
        <v>16500</v>
      </c>
      <c r="S13" s="404">
        <v>1100</v>
      </c>
      <c r="T13" s="647"/>
      <c r="U13" s="656" t="s">
        <v>470</v>
      </c>
      <c r="V13" s="131">
        <v>42</v>
      </c>
      <c r="W13" s="132">
        <v>15000</v>
      </c>
      <c r="X13" s="132">
        <v>16500</v>
      </c>
      <c r="Y13" s="415">
        <v>1100</v>
      </c>
      <c r="Z13" s="261">
        <v>1705</v>
      </c>
      <c r="AA13" s="261">
        <v>2090</v>
      </c>
      <c r="AB13" s="261">
        <v>1705</v>
      </c>
      <c r="AC13" s="261">
        <v>1815</v>
      </c>
      <c r="AD13" s="261">
        <v>1705</v>
      </c>
      <c r="AE13" s="261">
        <v>1760</v>
      </c>
      <c r="AF13" s="261">
        <v>1870</v>
      </c>
      <c r="AG13" s="261">
        <v>1980</v>
      </c>
      <c r="AH13" s="261">
        <v>2090</v>
      </c>
      <c r="AI13" s="261">
        <v>2090</v>
      </c>
      <c r="AJ13" s="261">
        <v>3850</v>
      </c>
      <c r="AK13" s="261">
        <v>5500</v>
      </c>
      <c r="AL13" s="358"/>
      <c r="AM13" s="353"/>
      <c r="AQ13" s="121"/>
      <c r="AR13" s="121"/>
      <c r="AS13" s="121"/>
      <c r="AT13" s="121"/>
      <c r="AV13" s="117" t="s">
        <v>31</v>
      </c>
      <c r="AW13" s="102"/>
    </row>
    <row r="14" spans="1:55" s="121" customFormat="1" ht="21" customHeight="1">
      <c r="A14" s="265"/>
      <c r="B14" s="364"/>
      <c r="C14" s="114" t="s">
        <v>4</v>
      </c>
      <c r="D14" s="102"/>
      <c r="E14" s="364"/>
      <c r="F14" s="246" t="s">
        <v>477</v>
      </c>
      <c r="G14" s="392"/>
      <c r="H14" s="226" t="s">
        <v>1316</v>
      </c>
      <c r="I14" s="608" t="s">
        <v>343</v>
      </c>
      <c r="J14" s="609"/>
      <c r="K14" s="364"/>
      <c r="L14" s="596" t="e">
        <f>VLOOKUP(I14,配送!AC4:AE125,2,FALSE)</f>
        <v>#N/A</v>
      </c>
      <c r="M14" s="597"/>
      <c r="N14" s="376"/>
      <c r="O14" s="268"/>
      <c r="P14" s="354"/>
      <c r="Q14" s="406"/>
      <c r="R14" s="403">
        <v>14300</v>
      </c>
      <c r="S14" s="404">
        <v>990</v>
      </c>
      <c r="T14" s="647"/>
      <c r="U14" s="656"/>
      <c r="V14" s="131">
        <v>33</v>
      </c>
      <c r="W14" s="132">
        <v>13000</v>
      </c>
      <c r="X14" s="132">
        <v>14300.000000000002</v>
      </c>
      <c r="Y14" s="415">
        <v>990</v>
      </c>
      <c r="Z14" s="261">
        <v>1375</v>
      </c>
      <c r="AA14" s="261">
        <v>1760</v>
      </c>
      <c r="AB14" s="261">
        <v>1375</v>
      </c>
      <c r="AC14" s="261">
        <v>1485</v>
      </c>
      <c r="AD14" s="261">
        <v>1375</v>
      </c>
      <c r="AE14" s="261">
        <v>1430</v>
      </c>
      <c r="AF14" s="261">
        <v>1540</v>
      </c>
      <c r="AG14" s="261">
        <v>1650</v>
      </c>
      <c r="AH14" s="261">
        <v>1760</v>
      </c>
      <c r="AI14" s="261">
        <v>1760</v>
      </c>
      <c r="AJ14" s="261">
        <v>3850</v>
      </c>
      <c r="AK14" s="261">
        <v>5500</v>
      </c>
      <c r="AL14" s="364"/>
      <c r="AM14" s="354"/>
      <c r="AV14" s="117" t="s">
        <v>7</v>
      </c>
      <c r="AW14" s="103"/>
    </row>
    <row r="15" spans="1:55" ht="21" customHeight="1">
      <c r="B15" s="358"/>
      <c r="C15" s="115" t="s">
        <v>309</v>
      </c>
      <c r="D15" s="104"/>
      <c r="E15" s="358"/>
      <c r="F15" s="245" t="s">
        <v>342</v>
      </c>
      <c r="G15" s="393"/>
      <c r="H15" s="225" t="s">
        <v>1415</v>
      </c>
      <c r="I15" s="610" t="e">
        <f>J20</f>
        <v>#N/A</v>
      </c>
      <c r="J15" s="611"/>
      <c r="K15" s="358"/>
      <c r="L15" s="598" t="e">
        <f>IF(AND(AS11&gt;=22000),"お届け可能","直接お届け不可 （宅配便配送）")</f>
        <v>#N/A</v>
      </c>
      <c r="M15" s="599"/>
      <c r="N15" s="377"/>
      <c r="O15" s="264"/>
      <c r="P15" s="108"/>
      <c r="Q15" s="358"/>
      <c r="R15" s="403">
        <v>7700</v>
      </c>
      <c r="S15" s="404">
        <v>770</v>
      </c>
      <c r="T15" s="647"/>
      <c r="U15" s="131" t="s">
        <v>472</v>
      </c>
      <c r="V15" s="131">
        <v>18</v>
      </c>
      <c r="W15" s="132">
        <v>7000</v>
      </c>
      <c r="X15" s="132">
        <v>7700.0000000000009</v>
      </c>
      <c r="Y15" s="415">
        <v>770</v>
      </c>
      <c r="Z15" s="261">
        <v>1045</v>
      </c>
      <c r="AA15" s="261">
        <v>1430</v>
      </c>
      <c r="AB15" s="261">
        <v>1045</v>
      </c>
      <c r="AC15" s="261">
        <v>1155</v>
      </c>
      <c r="AD15" s="261">
        <v>1045</v>
      </c>
      <c r="AE15" s="261">
        <v>1100</v>
      </c>
      <c r="AF15" s="261">
        <v>1210</v>
      </c>
      <c r="AG15" s="261">
        <v>1320</v>
      </c>
      <c r="AH15" s="261">
        <v>1430</v>
      </c>
      <c r="AI15" s="261">
        <v>1430</v>
      </c>
      <c r="AJ15" s="261">
        <v>3850</v>
      </c>
      <c r="AK15" s="261">
        <v>5500</v>
      </c>
      <c r="AL15" s="358"/>
      <c r="AM15" s="108"/>
      <c r="AV15" s="118" t="s">
        <v>32</v>
      </c>
      <c r="AW15" s="104"/>
    </row>
    <row r="16" spans="1:55" ht="21" customHeight="1">
      <c r="B16" s="358"/>
      <c r="C16" s="363"/>
      <c r="D16" s="358"/>
      <c r="E16" s="358"/>
      <c r="F16" s="358"/>
      <c r="G16" s="358"/>
      <c r="H16" s="358"/>
      <c r="I16" s="358"/>
      <c r="J16" s="358"/>
      <c r="K16" s="358"/>
      <c r="L16" s="358"/>
      <c r="M16" s="378" t="s">
        <v>1416</v>
      </c>
      <c r="N16" s="377"/>
      <c r="O16" s="264"/>
      <c r="P16" s="108"/>
      <c r="Q16" s="358"/>
      <c r="R16" s="407"/>
      <c r="S16" s="407"/>
      <c r="T16" s="364"/>
      <c r="U16" s="364"/>
      <c r="V16" s="364"/>
      <c r="W16" s="364"/>
      <c r="X16" s="364"/>
      <c r="Y16" s="408"/>
      <c r="Z16" s="358"/>
      <c r="AA16" s="358"/>
      <c r="AB16" s="358"/>
      <c r="AC16" s="358"/>
      <c r="AD16" s="358"/>
      <c r="AE16" s="358"/>
      <c r="AF16" s="358"/>
      <c r="AG16" s="358"/>
      <c r="AH16" s="358"/>
      <c r="AI16" s="358"/>
      <c r="AJ16" s="358"/>
      <c r="AK16" s="358"/>
      <c r="AL16" s="358"/>
      <c r="AM16" s="108"/>
    </row>
    <row r="17" spans="2:49" ht="21" customHeight="1">
      <c r="B17" s="358"/>
      <c r="C17" s="361" t="s">
        <v>1473</v>
      </c>
      <c r="D17" s="358"/>
      <c r="E17" s="358"/>
      <c r="F17" s="358"/>
      <c r="G17" s="358"/>
      <c r="H17" s="358"/>
      <c r="I17" s="358"/>
      <c r="J17" s="358"/>
      <c r="K17" s="358"/>
      <c r="L17" s="358"/>
      <c r="M17" s="358"/>
      <c r="N17" s="377"/>
      <c r="O17" s="264"/>
      <c r="P17" s="108"/>
      <c r="Q17" s="358"/>
      <c r="R17" s="407"/>
      <c r="S17" s="407"/>
      <c r="T17" s="364"/>
      <c r="U17" s="364"/>
      <c r="V17" s="364"/>
      <c r="W17" s="364"/>
      <c r="X17" s="364"/>
      <c r="Y17" s="358"/>
      <c r="Z17" s="358"/>
      <c r="AA17" s="358"/>
      <c r="AB17" s="358"/>
      <c r="AC17" s="358"/>
      <c r="AD17" s="358"/>
      <c r="AE17" s="358"/>
      <c r="AF17" s="358"/>
      <c r="AG17" s="358"/>
      <c r="AH17" s="358"/>
      <c r="AI17" s="358"/>
      <c r="AJ17" s="358"/>
      <c r="AK17" s="358"/>
      <c r="AL17" s="358"/>
      <c r="AM17" s="108"/>
      <c r="AV17" s="116" t="s">
        <v>13</v>
      </c>
      <c r="AW17" s="101"/>
    </row>
    <row r="18" spans="2:49" ht="21" customHeight="1">
      <c r="B18" s="358"/>
      <c r="C18" s="113" t="s">
        <v>281</v>
      </c>
      <c r="D18" s="435"/>
      <c r="E18" s="358"/>
      <c r="F18" s="361" t="s">
        <v>1423</v>
      </c>
      <c r="G18" s="394"/>
      <c r="H18" s="591" t="s">
        <v>1417</v>
      </c>
      <c r="I18" s="592"/>
      <c r="J18" s="593"/>
      <c r="K18" s="385"/>
      <c r="L18" s="591" t="s">
        <v>1418</v>
      </c>
      <c r="M18" s="593"/>
      <c r="N18" s="377"/>
      <c r="O18" s="264"/>
      <c r="P18" s="108"/>
      <c r="Q18" s="358"/>
      <c r="R18" s="409" t="s">
        <v>1484</v>
      </c>
      <c r="S18" s="410">
        <v>55000</v>
      </c>
      <c r="T18" s="358"/>
      <c r="U18" s="358"/>
      <c r="V18" s="358"/>
      <c r="W18" s="358"/>
      <c r="X18" s="358"/>
      <c r="Y18" s="358"/>
      <c r="Z18" s="358"/>
      <c r="AA18" s="358"/>
      <c r="AB18" s="358"/>
      <c r="AC18" s="358"/>
      <c r="AD18" s="358"/>
      <c r="AE18" s="358"/>
      <c r="AF18" s="358"/>
      <c r="AG18" s="358"/>
      <c r="AH18" s="358"/>
      <c r="AI18" s="358"/>
      <c r="AJ18" s="358"/>
      <c r="AK18" s="358"/>
      <c r="AL18" s="358"/>
      <c r="AM18" s="108"/>
      <c r="AV18" s="117" t="s">
        <v>6</v>
      </c>
      <c r="AW18" s="102"/>
    </row>
    <row r="19" spans="2:49" ht="21" customHeight="1">
      <c r="B19" s="358"/>
      <c r="C19" s="114" t="s">
        <v>283</v>
      </c>
      <c r="D19" s="102"/>
      <c r="E19" s="365"/>
      <c r="F19" s="380" t="s">
        <v>1424</v>
      </c>
      <c r="G19" s="395"/>
      <c r="H19" s="627" t="s">
        <v>290</v>
      </c>
      <c r="I19" s="628"/>
      <c r="J19" s="270" t="s">
        <v>291</v>
      </c>
      <c r="K19" s="386"/>
      <c r="L19" s="269" t="s">
        <v>1419</v>
      </c>
      <c r="M19" s="270" t="s">
        <v>1420</v>
      </c>
      <c r="N19" s="377"/>
      <c r="O19" s="264"/>
      <c r="P19" s="108"/>
      <c r="Q19" s="358"/>
      <c r="R19" s="409" t="s">
        <v>1483</v>
      </c>
      <c r="S19" s="411">
        <v>49500</v>
      </c>
      <c r="T19" s="358"/>
      <c r="U19" s="358"/>
      <c r="V19" s="358"/>
      <c r="W19" s="358"/>
      <c r="X19" s="358"/>
      <c r="Y19" s="358"/>
      <c r="Z19" s="358"/>
      <c r="AA19" s="358"/>
      <c r="AB19" s="358"/>
      <c r="AC19" s="358"/>
      <c r="AD19" s="358"/>
      <c r="AE19" s="358"/>
      <c r="AF19" s="358"/>
      <c r="AG19" s="358"/>
      <c r="AH19" s="358"/>
      <c r="AI19" s="358"/>
      <c r="AJ19" s="358"/>
      <c r="AK19" s="358"/>
      <c r="AL19" s="358"/>
      <c r="AM19" s="108"/>
      <c r="AV19" s="117" t="s">
        <v>4</v>
      </c>
      <c r="AW19" s="102"/>
    </row>
    <row r="20" spans="2:49" ht="21" customHeight="1">
      <c r="B20" s="358"/>
      <c r="C20" s="115" t="s">
        <v>282</v>
      </c>
      <c r="D20" s="104"/>
      <c r="E20" s="365"/>
      <c r="F20" s="276" t="s">
        <v>286</v>
      </c>
      <c r="G20" s="387"/>
      <c r="H20" s="629" t="e">
        <f>J20/1.1</f>
        <v>#N/A</v>
      </c>
      <c r="I20" s="630"/>
      <c r="J20" s="272" t="e">
        <f>VLOOKUP(I4,R18:S28,2,FALSE)</f>
        <v>#N/A</v>
      </c>
      <c r="K20" s="387"/>
      <c r="L20" s="271" t="e">
        <f>M20/1.1</f>
        <v>#N/A</v>
      </c>
      <c r="M20" s="272" t="e">
        <f>VLOOKUP(I4,R18:S28,2,FALSE)</f>
        <v>#N/A</v>
      </c>
      <c r="N20" s="377"/>
      <c r="O20" s="264"/>
      <c r="P20" s="108"/>
      <c r="Q20" s="358"/>
      <c r="R20" s="409" t="s">
        <v>459</v>
      </c>
      <c r="S20" s="410">
        <v>41800</v>
      </c>
      <c r="T20" s="358"/>
      <c r="U20" s="358"/>
      <c r="V20" s="358"/>
      <c r="W20" s="358"/>
      <c r="X20" s="358"/>
      <c r="Y20" s="358"/>
      <c r="Z20" s="358"/>
      <c r="AA20" s="358"/>
      <c r="AB20" s="358"/>
      <c r="AC20" s="358"/>
      <c r="AD20" s="358"/>
      <c r="AE20" s="358"/>
      <c r="AF20" s="358"/>
      <c r="AG20" s="358"/>
      <c r="AH20" s="358"/>
      <c r="AI20" s="358"/>
      <c r="AJ20" s="358"/>
      <c r="AK20" s="358"/>
      <c r="AL20" s="358"/>
      <c r="AM20" s="108"/>
      <c r="AV20" s="118" t="s">
        <v>309</v>
      </c>
      <c r="AW20" s="104"/>
    </row>
    <row r="21" spans="2:49" ht="21" customHeight="1">
      <c r="B21" s="358"/>
      <c r="C21" s="363"/>
      <c r="D21" s="358"/>
      <c r="E21" s="358"/>
      <c r="F21" s="277" t="s">
        <v>1312</v>
      </c>
      <c r="G21" s="387"/>
      <c r="H21" s="587" t="e">
        <f>J21/1.1</f>
        <v>#N/A</v>
      </c>
      <c r="I21" s="588"/>
      <c r="J21" s="274" t="e">
        <f>VLOOKUP(AP5,R5:S15,2,FALSE)</f>
        <v>#N/A</v>
      </c>
      <c r="K21" s="387"/>
      <c r="L21" s="273" t="s">
        <v>1421</v>
      </c>
      <c r="M21" s="274" t="s">
        <v>1421</v>
      </c>
      <c r="N21" s="377"/>
      <c r="O21" s="264"/>
      <c r="P21" s="108"/>
      <c r="Q21" s="358"/>
      <c r="R21" s="409" t="s">
        <v>460</v>
      </c>
      <c r="S21" s="410">
        <v>33000</v>
      </c>
      <c r="T21" s="358"/>
      <c r="U21" s="358"/>
      <c r="V21" s="358"/>
      <c r="W21" s="358"/>
      <c r="X21" s="358"/>
      <c r="Y21" s="358"/>
      <c r="Z21" s="358"/>
      <c r="AA21" s="358"/>
      <c r="AB21" s="358"/>
      <c r="AC21" s="358"/>
      <c r="AD21" s="358"/>
      <c r="AE21" s="358"/>
      <c r="AF21" s="358"/>
      <c r="AG21" s="358"/>
      <c r="AH21" s="358"/>
      <c r="AI21" s="358"/>
      <c r="AJ21" s="358"/>
      <c r="AK21" s="358"/>
      <c r="AL21" s="358"/>
      <c r="AM21" s="108"/>
    </row>
    <row r="22" spans="2:49" ht="21" customHeight="1">
      <c r="B22" s="358"/>
      <c r="C22" s="372" t="s">
        <v>292</v>
      </c>
      <c r="D22" s="373" t="s">
        <v>1468</v>
      </c>
      <c r="E22" s="358"/>
      <c r="F22" s="277" t="s">
        <v>1422</v>
      </c>
      <c r="G22" s="387"/>
      <c r="H22" s="587" t="e">
        <f>J22/1.1</f>
        <v>#N/A</v>
      </c>
      <c r="I22" s="588"/>
      <c r="J22" s="274" t="e">
        <f>VLOOKUP(J2,配送!AH4:AI1015,2,FALSE)</f>
        <v>#N/A</v>
      </c>
      <c r="K22" s="387"/>
      <c r="L22" s="273" t="e">
        <f>M22/1.1</f>
        <v>#N/A</v>
      </c>
      <c r="M22" s="274" t="e">
        <f>VLOOKUP(I14,配送!AC4:AE125,3,FALSE)</f>
        <v>#N/A</v>
      </c>
      <c r="N22" s="377"/>
      <c r="O22" s="264"/>
      <c r="P22" s="108"/>
      <c r="Q22" s="358"/>
      <c r="R22" s="409" t="s">
        <v>461</v>
      </c>
      <c r="S22" s="410">
        <v>27500</v>
      </c>
      <c r="T22" s="358"/>
      <c r="U22" s="358"/>
      <c r="V22" s="358"/>
      <c r="W22" s="358"/>
      <c r="X22" s="358"/>
      <c r="Y22" s="358"/>
      <c r="Z22" s="358"/>
      <c r="AA22" s="358"/>
      <c r="AB22" s="358"/>
      <c r="AC22" s="358"/>
      <c r="AD22" s="358"/>
      <c r="AE22" s="358"/>
      <c r="AF22" s="358"/>
      <c r="AG22" s="358"/>
      <c r="AH22" s="358"/>
      <c r="AI22" s="358"/>
      <c r="AJ22" s="358"/>
      <c r="AK22" s="358"/>
      <c r="AL22" s="358"/>
      <c r="AM22" s="108"/>
    </row>
    <row r="23" spans="2:49" ht="21" customHeight="1">
      <c r="B23" s="358"/>
      <c r="C23" s="363"/>
      <c r="D23" s="358"/>
      <c r="E23" s="358"/>
      <c r="F23" s="278" t="s">
        <v>2</v>
      </c>
      <c r="G23" s="388"/>
      <c r="H23" s="589" t="e">
        <f>J23/1.1</f>
        <v>#N/A</v>
      </c>
      <c r="I23" s="590"/>
      <c r="J23" s="87" t="e">
        <f>SUM(J20:J22)</f>
        <v>#N/A</v>
      </c>
      <c r="K23" s="388"/>
      <c r="L23" s="275" t="e">
        <f>SUM(L20:L22)</f>
        <v>#N/A</v>
      </c>
      <c r="M23" s="87" t="e">
        <f>SUM(M20:M22)</f>
        <v>#N/A</v>
      </c>
      <c r="N23" s="377"/>
      <c r="O23" s="264"/>
      <c r="P23" s="108"/>
      <c r="Q23" s="358"/>
      <c r="R23" s="409" t="s">
        <v>462</v>
      </c>
      <c r="S23" s="410">
        <v>22000</v>
      </c>
      <c r="T23" s="358"/>
      <c r="U23" s="358"/>
      <c r="V23" s="358"/>
      <c r="W23" s="358"/>
      <c r="X23" s="358"/>
      <c r="Y23" s="358"/>
      <c r="Z23" s="358"/>
      <c r="AA23" s="358"/>
      <c r="AB23" s="358"/>
      <c r="AC23" s="358"/>
      <c r="AD23" s="358"/>
      <c r="AE23" s="358"/>
      <c r="AF23" s="358"/>
      <c r="AG23" s="358"/>
      <c r="AH23" s="358"/>
      <c r="AI23" s="358"/>
      <c r="AJ23" s="358"/>
      <c r="AK23" s="358"/>
      <c r="AL23" s="358"/>
      <c r="AM23" s="108"/>
    </row>
    <row r="24" spans="2:49" ht="21" customHeight="1">
      <c r="B24" s="358"/>
      <c r="C24" s="363"/>
      <c r="D24" s="358"/>
      <c r="E24" s="358"/>
      <c r="F24" s="373" t="s">
        <v>1425</v>
      </c>
      <c r="G24" s="358"/>
      <c r="H24" s="358"/>
      <c r="I24" s="358"/>
      <c r="J24" s="358"/>
      <c r="K24" s="358"/>
      <c r="L24" s="358"/>
      <c r="M24" s="358"/>
      <c r="N24" s="377"/>
      <c r="O24" s="264"/>
      <c r="P24" s="108"/>
      <c r="Q24" s="358"/>
      <c r="R24" s="409" t="s">
        <v>463</v>
      </c>
      <c r="S24" s="410">
        <v>20900</v>
      </c>
      <c r="T24" s="358"/>
      <c r="U24" s="358"/>
      <c r="V24" s="358"/>
      <c r="W24" s="358"/>
      <c r="X24" s="358"/>
      <c r="Y24" s="358"/>
      <c r="Z24" s="358"/>
      <c r="AA24" s="358"/>
      <c r="AB24" s="358"/>
      <c r="AC24" s="358"/>
      <c r="AD24" s="358"/>
      <c r="AE24" s="358"/>
      <c r="AF24" s="358"/>
      <c r="AG24" s="358"/>
      <c r="AH24" s="358"/>
      <c r="AI24" s="358"/>
      <c r="AJ24" s="358"/>
      <c r="AK24" s="358"/>
      <c r="AL24" s="358"/>
      <c r="AM24" s="108"/>
      <c r="AV24" s="123"/>
    </row>
    <row r="25" spans="2:49" ht="21" customHeight="1">
      <c r="B25" s="358"/>
      <c r="C25" s="363"/>
      <c r="D25" s="358"/>
      <c r="E25" s="358"/>
      <c r="F25" s="373"/>
      <c r="G25" s="365"/>
      <c r="H25" s="365"/>
      <c r="I25" s="365"/>
      <c r="J25" s="365"/>
      <c r="K25" s="365"/>
      <c r="L25" s="365"/>
      <c r="M25" s="378"/>
      <c r="N25" s="377"/>
      <c r="O25" s="264"/>
      <c r="P25" s="108"/>
      <c r="Q25" s="358"/>
      <c r="R25" s="412" t="s">
        <v>464</v>
      </c>
      <c r="S25" s="413">
        <v>25300</v>
      </c>
      <c r="T25" s="358"/>
      <c r="U25" s="358"/>
      <c r="V25" s="358"/>
      <c r="W25" s="358"/>
      <c r="X25" s="358"/>
      <c r="Y25" s="358"/>
      <c r="Z25" s="358"/>
      <c r="AA25" s="358"/>
      <c r="AB25" s="358"/>
      <c r="AC25" s="358"/>
      <c r="AD25" s="358"/>
      <c r="AE25" s="358"/>
      <c r="AF25" s="358"/>
      <c r="AG25" s="358"/>
      <c r="AH25" s="358"/>
      <c r="AI25" s="358"/>
      <c r="AJ25" s="358"/>
      <c r="AK25" s="358"/>
      <c r="AL25" s="358"/>
      <c r="AM25" s="108"/>
    </row>
    <row r="26" spans="2:49" ht="21" customHeight="1">
      <c r="B26" s="358"/>
      <c r="C26" s="361" t="s">
        <v>11</v>
      </c>
      <c r="D26" s="365"/>
      <c r="E26" s="358"/>
      <c r="F26" s="361" t="s">
        <v>279</v>
      </c>
      <c r="G26" s="358"/>
      <c r="H26" s="358"/>
      <c r="I26" s="358"/>
      <c r="J26" s="358"/>
      <c r="K26" s="358"/>
      <c r="L26" s="358"/>
      <c r="M26" s="358"/>
      <c r="N26" s="377"/>
      <c r="O26" s="264"/>
      <c r="P26" s="108"/>
      <c r="R26" s="399" t="s">
        <v>465</v>
      </c>
      <c r="S26" s="400">
        <v>16500</v>
      </c>
      <c r="T26" s="586" t="s">
        <v>1668</v>
      </c>
      <c r="U26" s="586"/>
      <c r="V26" s="586"/>
      <c r="W26" s="586"/>
      <c r="X26" s="586"/>
      <c r="Y26" s="586"/>
      <c r="Z26" s="586"/>
      <c r="AA26" s="586"/>
      <c r="AB26" s="586"/>
      <c r="AC26" s="586"/>
      <c r="AD26" s="586"/>
      <c r="AE26" s="586"/>
      <c r="AF26" s="586"/>
      <c r="AG26" s="586"/>
      <c r="AH26" s="586"/>
      <c r="AI26" s="586"/>
      <c r="AJ26" s="586"/>
      <c r="AK26" s="586"/>
      <c r="AM26" s="108"/>
    </row>
    <row r="27" spans="2:49" ht="21" customHeight="1">
      <c r="B27" s="358"/>
      <c r="C27" s="113" t="s">
        <v>5</v>
      </c>
      <c r="D27" s="79"/>
      <c r="E27" s="358"/>
      <c r="F27" s="247" t="s">
        <v>1330</v>
      </c>
      <c r="G27" s="386"/>
      <c r="H27" s="228" t="s">
        <v>1315</v>
      </c>
      <c r="I27" s="602" t="s">
        <v>1427</v>
      </c>
      <c r="J27" s="602"/>
      <c r="K27" s="602"/>
      <c r="L27" s="602"/>
      <c r="M27" s="603"/>
      <c r="N27" s="377"/>
      <c r="R27" s="399" t="s">
        <v>466</v>
      </c>
      <c r="S27" s="400">
        <v>14300</v>
      </c>
      <c r="T27" s="586"/>
      <c r="U27" s="586"/>
      <c r="V27" s="586"/>
      <c r="W27" s="586"/>
      <c r="X27" s="586"/>
      <c r="Y27" s="586"/>
      <c r="Z27" s="586"/>
      <c r="AA27" s="586"/>
      <c r="AB27" s="586"/>
      <c r="AC27" s="586"/>
      <c r="AD27" s="586"/>
      <c r="AE27" s="586"/>
      <c r="AF27" s="586"/>
      <c r="AG27" s="586"/>
      <c r="AH27" s="586"/>
      <c r="AI27" s="586"/>
      <c r="AJ27" s="586"/>
      <c r="AK27" s="586"/>
    </row>
    <row r="28" spans="2:49" ht="21" customHeight="1">
      <c r="B28" s="358"/>
      <c r="C28" s="114" t="s">
        <v>13</v>
      </c>
      <c r="D28" s="80"/>
      <c r="E28" s="358"/>
      <c r="F28" s="248" t="s">
        <v>1332</v>
      </c>
      <c r="G28" s="396"/>
      <c r="H28" s="229" t="s">
        <v>1315</v>
      </c>
      <c r="I28" s="657" t="s">
        <v>1427</v>
      </c>
      <c r="J28" s="657"/>
      <c r="K28" s="657"/>
      <c r="L28" s="657"/>
      <c r="M28" s="658"/>
      <c r="N28" s="377"/>
      <c r="Q28" s="358"/>
      <c r="R28" s="412" t="s">
        <v>467</v>
      </c>
      <c r="S28" s="413">
        <v>7700</v>
      </c>
      <c r="T28" s="358"/>
      <c r="U28" s="358"/>
      <c r="V28" s="358"/>
      <c r="W28" s="358"/>
      <c r="X28" s="358"/>
      <c r="Y28" s="358"/>
      <c r="Z28" s="358"/>
      <c r="AA28" s="358"/>
      <c r="AB28" s="358"/>
      <c r="AC28" s="358"/>
      <c r="AD28" s="358"/>
      <c r="AE28" s="358"/>
      <c r="AF28" s="358"/>
      <c r="AG28" s="358"/>
      <c r="AH28" s="358"/>
      <c r="AI28" s="358"/>
      <c r="AJ28" s="358"/>
      <c r="AK28" s="358"/>
      <c r="AL28" s="358"/>
    </row>
    <row r="29" spans="2:49" ht="21" customHeight="1">
      <c r="B29" s="358"/>
      <c r="C29" s="114" t="s">
        <v>6</v>
      </c>
      <c r="D29" s="80"/>
      <c r="E29" s="358"/>
      <c r="F29" s="249" t="s">
        <v>1334</v>
      </c>
      <c r="G29" s="386"/>
      <c r="H29" s="230" t="s">
        <v>1315</v>
      </c>
      <c r="I29" s="659" t="s">
        <v>1427</v>
      </c>
      <c r="J29" s="659"/>
      <c r="K29" s="659"/>
      <c r="L29" s="659"/>
      <c r="M29" s="660"/>
      <c r="N29" s="377"/>
      <c r="Q29" s="358"/>
      <c r="R29" s="401"/>
      <c r="S29" s="401"/>
      <c r="T29" s="358"/>
      <c r="U29" s="358"/>
      <c r="V29" s="358"/>
      <c r="W29" s="358"/>
      <c r="X29" s="358"/>
      <c r="Y29" s="358"/>
      <c r="Z29" s="358"/>
      <c r="AA29" s="358"/>
      <c r="AB29" s="358"/>
      <c r="AC29" s="358"/>
      <c r="AD29" s="358"/>
      <c r="AE29" s="358"/>
      <c r="AF29" s="358"/>
      <c r="AG29" s="358"/>
      <c r="AH29" s="358"/>
      <c r="AI29" s="358"/>
      <c r="AJ29" s="358"/>
      <c r="AK29" s="358"/>
      <c r="AL29" s="358"/>
    </row>
    <row r="30" spans="2:49" ht="21" customHeight="1">
      <c r="B30" s="358"/>
      <c r="C30" s="114" t="s">
        <v>31</v>
      </c>
      <c r="D30" s="80"/>
      <c r="E30" s="358"/>
      <c r="F30" s="250" t="s">
        <v>1336</v>
      </c>
      <c r="G30" s="386"/>
      <c r="H30" s="231" t="s">
        <v>1315</v>
      </c>
      <c r="I30" s="623" t="s">
        <v>1427</v>
      </c>
      <c r="J30" s="623"/>
      <c r="K30" s="623"/>
      <c r="L30" s="623"/>
      <c r="M30" s="624"/>
      <c r="N30" s="377"/>
      <c r="Q30" s="358"/>
      <c r="R30" s="401"/>
      <c r="S30" s="401"/>
      <c r="T30" s="358"/>
      <c r="U30" s="358"/>
      <c r="V30" s="358"/>
      <c r="W30" s="358"/>
      <c r="X30" s="358"/>
      <c r="Y30" s="358"/>
      <c r="Z30" s="358"/>
      <c r="AA30" s="358"/>
      <c r="AB30" s="358"/>
      <c r="AC30" s="358"/>
      <c r="AD30" s="358"/>
      <c r="AE30" s="358"/>
      <c r="AF30" s="358"/>
      <c r="AG30" s="358"/>
      <c r="AH30" s="358"/>
      <c r="AI30" s="358"/>
      <c r="AJ30" s="358"/>
      <c r="AK30" s="358"/>
      <c r="AL30" s="358"/>
    </row>
    <row r="31" spans="2:49" ht="21" customHeight="1">
      <c r="B31" s="358"/>
      <c r="C31" s="114" t="s">
        <v>7</v>
      </c>
      <c r="D31" s="81"/>
      <c r="E31" s="358"/>
      <c r="F31" s="358"/>
      <c r="G31" s="358"/>
      <c r="H31" s="358"/>
      <c r="I31" s="358"/>
      <c r="J31" s="358"/>
      <c r="K31" s="358"/>
      <c r="L31" s="379"/>
      <c r="M31" s="379"/>
      <c r="N31" s="377"/>
      <c r="Q31" s="358"/>
      <c r="R31" s="401"/>
      <c r="S31" s="401"/>
      <c r="T31" s="358"/>
      <c r="U31" s="358"/>
      <c r="V31" s="358"/>
      <c r="W31" s="358"/>
      <c r="X31" s="358"/>
      <c r="Y31" s="358"/>
      <c r="Z31" s="358"/>
      <c r="AA31" s="358"/>
      <c r="AB31" s="358"/>
      <c r="AC31" s="358"/>
      <c r="AD31" s="358"/>
      <c r="AE31" s="358"/>
      <c r="AF31" s="358"/>
      <c r="AG31" s="358"/>
      <c r="AH31" s="358"/>
      <c r="AI31" s="358"/>
      <c r="AJ31" s="358"/>
      <c r="AK31" s="358"/>
      <c r="AL31" s="358"/>
    </row>
    <row r="32" spans="2:49" ht="21" customHeight="1">
      <c r="B32" s="358"/>
      <c r="C32" s="114" t="s">
        <v>4</v>
      </c>
      <c r="D32" s="80"/>
      <c r="E32" s="358"/>
      <c r="F32" s="619" t="s">
        <v>490</v>
      </c>
      <c r="G32" s="620"/>
      <c r="H32" s="620"/>
      <c r="I32" s="620"/>
      <c r="J32" s="620"/>
      <c r="K32" s="620"/>
      <c r="L32" s="620"/>
      <c r="M32" s="621"/>
      <c r="N32" s="377"/>
      <c r="Q32" s="358"/>
      <c r="R32" s="401"/>
      <c r="S32" s="401"/>
      <c r="T32" s="358"/>
      <c r="U32" s="358"/>
      <c r="V32" s="358"/>
      <c r="W32" s="358"/>
      <c r="X32" s="358"/>
      <c r="Y32" s="358"/>
      <c r="Z32" s="358"/>
      <c r="AA32" s="358"/>
      <c r="AB32" s="358"/>
      <c r="AC32" s="358"/>
      <c r="AD32" s="358"/>
      <c r="AE32" s="358"/>
      <c r="AF32" s="358"/>
      <c r="AG32" s="358"/>
      <c r="AH32" s="358"/>
      <c r="AI32" s="358"/>
      <c r="AJ32" s="358"/>
      <c r="AK32" s="358"/>
      <c r="AL32" s="358"/>
    </row>
    <row r="33" spans="2:48" ht="21" customHeight="1">
      <c r="B33" s="358"/>
      <c r="C33" s="115" t="s">
        <v>0</v>
      </c>
      <c r="D33" s="67"/>
      <c r="E33" s="358"/>
      <c r="F33" s="664"/>
      <c r="G33" s="665"/>
      <c r="H33" s="665"/>
      <c r="I33" s="665"/>
      <c r="J33" s="665"/>
      <c r="K33" s="665"/>
      <c r="L33" s="665"/>
      <c r="M33" s="666"/>
      <c r="N33" s="377"/>
      <c r="Q33" s="358"/>
      <c r="R33" s="401"/>
      <c r="S33" s="401"/>
      <c r="T33" s="358"/>
      <c r="U33" s="358"/>
      <c r="V33" s="358"/>
      <c r="W33" s="358"/>
      <c r="X33" s="358"/>
      <c r="Y33" s="358"/>
      <c r="Z33" s="358"/>
      <c r="AA33" s="358"/>
      <c r="AB33" s="358"/>
      <c r="AC33" s="358"/>
      <c r="AD33" s="358"/>
      <c r="AE33" s="358"/>
      <c r="AF33" s="358"/>
      <c r="AG33" s="358"/>
      <c r="AH33" s="358"/>
      <c r="AI33" s="358"/>
      <c r="AJ33" s="358"/>
      <c r="AK33" s="358"/>
      <c r="AL33" s="358"/>
      <c r="AV33" s="123"/>
    </row>
    <row r="34" spans="2:48" ht="21" customHeight="1">
      <c r="B34" s="358"/>
      <c r="C34" s="366"/>
      <c r="D34" s="358"/>
      <c r="E34" s="358"/>
      <c r="F34" s="667"/>
      <c r="G34" s="668"/>
      <c r="H34" s="668"/>
      <c r="I34" s="668"/>
      <c r="J34" s="668"/>
      <c r="K34" s="668"/>
      <c r="L34" s="668"/>
      <c r="M34" s="669"/>
      <c r="N34" s="377"/>
      <c r="Q34" s="358"/>
      <c r="R34" s="401"/>
      <c r="S34" s="401"/>
      <c r="T34" s="358"/>
      <c r="U34" s="358"/>
      <c r="V34" s="358"/>
      <c r="W34" s="358"/>
      <c r="X34" s="358"/>
      <c r="Y34" s="358"/>
      <c r="Z34" s="358"/>
      <c r="AA34" s="358"/>
      <c r="AB34" s="358"/>
      <c r="AC34" s="358"/>
      <c r="AD34" s="358"/>
      <c r="AE34" s="358"/>
      <c r="AF34" s="358"/>
      <c r="AG34" s="358"/>
      <c r="AH34" s="358"/>
      <c r="AI34" s="358"/>
      <c r="AJ34" s="358"/>
      <c r="AK34" s="358"/>
      <c r="AL34" s="358"/>
    </row>
    <row r="35" spans="2:48" ht="21" customHeight="1">
      <c r="B35" s="358"/>
      <c r="C35" s="367" t="s">
        <v>300</v>
      </c>
      <c r="D35" s="365"/>
      <c r="E35" s="358"/>
      <c r="F35" s="667"/>
      <c r="G35" s="668"/>
      <c r="H35" s="668"/>
      <c r="I35" s="668"/>
      <c r="J35" s="668"/>
      <c r="K35" s="668"/>
      <c r="L35" s="668"/>
      <c r="M35" s="669"/>
      <c r="N35" s="377"/>
      <c r="Q35" s="358"/>
      <c r="R35" s="401"/>
      <c r="S35" s="401"/>
      <c r="T35" s="358"/>
      <c r="U35" s="358"/>
      <c r="V35" s="358"/>
      <c r="W35" s="358"/>
      <c r="X35" s="358"/>
      <c r="Y35" s="358"/>
      <c r="Z35" s="358"/>
      <c r="AA35" s="358"/>
      <c r="AB35" s="358"/>
      <c r="AC35" s="358"/>
      <c r="AD35" s="358"/>
      <c r="AE35" s="358"/>
      <c r="AF35" s="358"/>
      <c r="AG35" s="358"/>
      <c r="AH35" s="358"/>
      <c r="AI35" s="358"/>
      <c r="AJ35" s="358"/>
      <c r="AK35" s="358"/>
      <c r="AL35" s="358"/>
    </row>
    <row r="36" spans="2:48" ht="21" customHeight="1">
      <c r="B36" s="358"/>
      <c r="C36" s="368" t="s">
        <v>302</v>
      </c>
      <c r="D36" s="369"/>
      <c r="E36" s="358"/>
      <c r="F36" s="667"/>
      <c r="G36" s="668"/>
      <c r="H36" s="668"/>
      <c r="I36" s="668"/>
      <c r="J36" s="668"/>
      <c r="K36" s="668"/>
      <c r="L36" s="668"/>
      <c r="M36" s="669"/>
      <c r="N36" s="358"/>
      <c r="Q36" s="358"/>
      <c r="R36" s="401"/>
      <c r="S36" s="401"/>
      <c r="T36" s="358"/>
      <c r="U36" s="358"/>
      <c r="V36" s="358"/>
      <c r="W36" s="358"/>
      <c r="X36" s="358"/>
      <c r="Y36" s="358"/>
      <c r="Z36" s="358"/>
      <c r="AA36" s="358"/>
      <c r="AB36" s="358"/>
      <c r="AC36" s="358"/>
      <c r="AD36" s="358"/>
      <c r="AE36" s="358"/>
      <c r="AF36" s="358"/>
      <c r="AG36" s="358"/>
      <c r="AH36" s="358"/>
      <c r="AI36" s="358"/>
      <c r="AJ36" s="358"/>
      <c r="AK36" s="358"/>
      <c r="AL36" s="358"/>
    </row>
    <row r="37" spans="2:48" ht="21" customHeight="1">
      <c r="B37" s="358"/>
      <c r="C37" s="370" t="s">
        <v>304</v>
      </c>
      <c r="D37" s="371"/>
      <c r="E37" s="365"/>
      <c r="F37" s="667"/>
      <c r="G37" s="668"/>
      <c r="H37" s="668"/>
      <c r="I37" s="668"/>
      <c r="J37" s="668"/>
      <c r="K37" s="668"/>
      <c r="L37" s="668"/>
      <c r="M37" s="669"/>
      <c r="N37" s="358"/>
      <c r="T37" s="586" t="s">
        <v>1471</v>
      </c>
      <c r="U37" s="586"/>
      <c r="V37" s="586"/>
      <c r="W37" s="586"/>
      <c r="X37" s="586"/>
      <c r="Y37" s="586"/>
      <c r="Z37" s="586"/>
      <c r="AA37" s="586"/>
      <c r="AB37" s="586"/>
      <c r="AC37" s="586"/>
      <c r="AD37" s="586"/>
      <c r="AE37" s="586"/>
      <c r="AF37" s="586"/>
      <c r="AG37" s="586"/>
      <c r="AH37" s="586"/>
      <c r="AI37" s="586"/>
      <c r="AJ37" s="586"/>
      <c r="AK37" s="586"/>
      <c r="AV37" s="125"/>
    </row>
    <row r="38" spans="2:48" ht="21" customHeight="1">
      <c r="B38" s="358"/>
      <c r="C38" s="370" t="s">
        <v>303</v>
      </c>
      <c r="D38" s="398"/>
      <c r="E38" s="365"/>
      <c r="F38" s="667"/>
      <c r="G38" s="668"/>
      <c r="H38" s="668"/>
      <c r="I38" s="668"/>
      <c r="J38" s="668"/>
      <c r="K38" s="668"/>
      <c r="L38" s="668"/>
      <c r="M38" s="669"/>
      <c r="N38" s="358"/>
      <c r="T38" s="586"/>
      <c r="U38" s="586"/>
      <c r="V38" s="586"/>
      <c r="W38" s="586"/>
      <c r="X38" s="586"/>
      <c r="Y38" s="586"/>
      <c r="Z38" s="586"/>
      <c r="AA38" s="586"/>
      <c r="AB38" s="586"/>
      <c r="AC38" s="586"/>
      <c r="AD38" s="586"/>
      <c r="AE38" s="586"/>
      <c r="AF38" s="586"/>
      <c r="AG38" s="586"/>
      <c r="AH38" s="586"/>
      <c r="AI38" s="586"/>
      <c r="AJ38" s="586"/>
      <c r="AK38" s="586"/>
    </row>
    <row r="39" spans="2:48" ht="21" customHeight="1">
      <c r="B39" s="358"/>
      <c r="C39" s="370" t="s">
        <v>305</v>
      </c>
      <c r="D39" s="398"/>
      <c r="E39" s="365"/>
      <c r="F39" s="667"/>
      <c r="G39" s="668"/>
      <c r="H39" s="668"/>
      <c r="I39" s="668"/>
      <c r="J39" s="668"/>
      <c r="K39" s="668"/>
      <c r="L39" s="668"/>
      <c r="M39" s="669"/>
      <c r="N39" s="358"/>
      <c r="Q39" s="358"/>
      <c r="R39" s="401"/>
      <c r="S39" s="401"/>
      <c r="T39" s="358"/>
      <c r="U39" s="358"/>
      <c r="V39" s="358"/>
      <c r="W39" s="358"/>
      <c r="X39" s="358"/>
      <c r="Y39" s="358"/>
      <c r="Z39" s="358"/>
      <c r="AA39" s="358"/>
      <c r="AB39" s="358"/>
      <c r="AC39" s="358"/>
      <c r="AD39" s="358"/>
      <c r="AE39" s="358"/>
      <c r="AF39" s="358"/>
      <c r="AG39" s="358"/>
      <c r="AH39" s="358"/>
      <c r="AI39" s="358"/>
      <c r="AJ39" s="358"/>
      <c r="AK39" s="358"/>
      <c r="AL39" s="358"/>
    </row>
    <row r="40" spans="2:48" ht="21" customHeight="1">
      <c r="B40" s="358"/>
      <c r="C40" s="356" t="s">
        <v>301</v>
      </c>
      <c r="D40" s="357"/>
      <c r="E40" s="365"/>
      <c r="F40" s="670"/>
      <c r="G40" s="671"/>
      <c r="H40" s="671"/>
      <c r="I40" s="671"/>
      <c r="J40" s="671"/>
      <c r="K40" s="671"/>
      <c r="L40" s="671"/>
      <c r="M40" s="672"/>
      <c r="N40" s="358"/>
      <c r="Q40" s="358"/>
      <c r="R40" s="401"/>
      <c r="S40" s="401"/>
      <c r="T40" s="361" t="s">
        <v>296</v>
      </c>
      <c r="U40" s="358"/>
      <c r="V40" s="358"/>
      <c r="W40" s="358"/>
      <c r="X40" s="358"/>
      <c r="Y40" s="358"/>
      <c r="Z40" s="358"/>
      <c r="AA40" s="361" t="s">
        <v>1322</v>
      </c>
      <c r="AB40" s="358"/>
      <c r="AC40" s="358"/>
      <c r="AD40" s="358"/>
      <c r="AE40" s="358"/>
      <c r="AF40" s="358"/>
      <c r="AG40" s="358"/>
      <c r="AH40" s="358"/>
      <c r="AI40" s="358"/>
      <c r="AJ40" s="358"/>
      <c r="AK40" s="358"/>
      <c r="AL40" s="358"/>
    </row>
    <row r="41" spans="2:48" ht="21" customHeight="1">
      <c r="B41" s="622" t="s">
        <v>247</v>
      </c>
      <c r="C41" s="622"/>
      <c r="D41" s="622"/>
      <c r="E41" s="622"/>
      <c r="F41" s="622"/>
      <c r="G41" s="622"/>
      <c r="H41" s="622"/>
      <c r="I41" s="622"/>
      <c r="J41" s="622"/>
      <c r="K41" s="622"/>
      <c r="L41" s="622"/>
      <c r="M41" s="622"/>
      <c r="N41" s="622"/>
      <c r="Q41" s="358"/>
      <c r="R41" s="401"/>
      <c r="S41" s="401"/>
      <c r="T41" s="661" t="str">
        <f>I28</f>
        <v>選択してください</v>
      </c>
      <c r="U41" s="662"/>
      <c r="V41" s="662"/>
      <c r="W41" s="662"/>
      <c r="X41" s="662"/>
      <c r="Y41" s="663"/>
      <c r="Z41" s="358"/>
      <c r="AA41" s="631" t="str">
        <f>I28</f>
        <v>選択してください</v>
      </c>
      <c r="AB41" s="632"/>
      <c r="AC41" s="632"/>
      <c r="AD41" s="632"/>
      <c r="AE41" s="632"/>
      <c r="AF41" s="633"/>
      <c r="AG41" s="358"/>
      <c r="AH41" s="358"/>
      <c r="AI41" s="358"/>
      <c r="AJ41" s="358"/>
      <c r="AK41" s="358"/>
      <c r="AL41" s="358"/>
    </row>
    <row r="42" spans="2:48" ht="21" customHeight="1">
      <c r="Q42" s="358"/>
      <c r="R42" s="401"/>
      <c r="S42" s="401"/>
      <c r="T42" s="649">
        <f>D4</f>
        <v>0</v>
      </c>
      <c r="U42" s="650"/>
      <c r="V42" s="650"/>
      <c r="W42" s="650"/>
      <c r="X42" s="650"/>
      <c r="Y42" s="651"/>
      <c r="Z42" s="358"/>
      <c r="AA42" s="634">
        <f>D27</f>
        <v>0</v>
      </c>
      <c r="AB42" s="635"/>
      <c r="AC42" s="635"/>
      <c r="AD42" s="635"/>
      <c r="AE42" s="635"/>
      <c r="AF42" s="636"/>
      <c r="AG42" s="358"/>
      <c r="AH42" s="358"/>
      <c r="AI42" s="358"/>
      <c r="AJ42" s="358"/>
      <c r="AK42" s="358"/>
      <c r="AL42" s="358"/>
    </row>
    <row r="43" spans="2:48" ht="21" customHeight="1">
      <c r="Q43" s="358"/>
      <c r="R43" s="401"/>
      <c r="S43" s="401"/>
      <c r="T43" s="649"/>
      <c r="U43" s="650"/>
      <c r="V43" s="650"/>
      <c r="W43" s="650"/>
      <c r="X43" s="650"/>
      <c r="Y43" s="651"/>
      <c r="Z43" s="358"/>
      <c r="AA43" s="639">
        <f>D28</f>
        <v>0</v>
      </c>
      <c r="AB43" s="640"/>
      <c r="AC43" s="640"/>
      <c r="AD43" s="637" t="str">
        <f>D29&amp;"様"</f>
        <v>様</v>
      </c>
      <c r="AE43" s="637"/>
      <c r="AF43" s="638"/>
      <c r="AG43" s="358"/>
      <c r="AH43" s="358"/>
      <c r="AI43" s="358"/>
      <c r="AJ43" s="358"/>
      <c r="AK43" s="358"/>
      <c r="AL43" s="358"/>
    </row>
    <row r="44" spans="2:48" ht="21" customHeight="1">
      <c r="Q44" s="358"/>
      <c r="R44" s="401"/>
      <c r="S44" s="401"/>
      <c r="T44" s="654">
        <f>D5</f>
        <v>0</v>
      </c>
      <c r="U44" s="655"/>
      <c r="V44" s="655"/>
      <c r="W44" s="652">
        <f>D6</f>
        <v>0</v>
      </c>
      <c r="X44" s="652"/>
      <c r="Y44" s="653"/>
      <c r="Z44" s="358"/>
      <c r="AA44" s="641">
        <f>D4</f>
        <v>0</v>
      </c>
      <c r="AB44" s="642"/>
      <c r="AC44" s="642"/>
      <c r="AD44" s="642"/>
      <c r="AE44" s="642"/>
      <c r="AF44" s="643"/>
      <c r="AG44" s="358"/>
      <c r="AH44" s="358"/>
      <c r="AI44" s="358"/>
      <c r="AJ44" s="358"/>
      <c r="AK44" s="358"/>
      <c r="AL44" s="358"/>
    </row>
    <row r="45" spans="2:48" ht="21" customHeight="1">
      <c r="Q45" s="358"/>
      <c r="R45" s="401"/>
      <c r="S45" s="401"/>
      <c r="T45" s="140"/>
      <c r="U45" s="141"/>
      <c r="V45" s="141"/>
      <c r="W45" s="219"/>
      <c r="X45" s="219"/>
      <c r="Y45" s="220"/>
      <c r="Z45" s="358"/>
      <c r="AA45" s="615">
        <f>D5</f>
        <v>0</v>
      </c>
      <c r="AB45" s="616"/>
      <c r="AC45" s="616"/>
      <c r="AD45" s="617" t="str">
        <f>D6&amp;"より"</f>
        <v>より</v>
      </c>
      <c r="AE45" s="617"/>
      <c r="AF45" s="618"/>
      <c r="AG45" s="358"/>
      <c r="AH45" s="358"/>
      <c r="AI45" s="358"/>
      <c r="AJ45" s="358"/>
      <c r="AK45" s="358"/>
      <c r="AL45" s="358"/>
    </row>
    <row r="46" spans="2:48" ht="21" customHeight="1">
      <c r="Q46" s="358"/>
      <c r="R46" s="401"/>
      <c r="S46" s="401"/>
      <c r="T46" s="358"/>
      <c r="U46" s="358"/>
      <c r="V46" s="358"/>
      <c r="W46" s="358"/>
      <c r="X46" s="358"/>
      <c r="Y46" s="358"/>
      <c r="Z46" s="358"/>
      <c r="AA46" s="373" t="s">
        <v>297</v>
      </c>
      <c r="AB46" s="358"/>
      <c r="AC46" s="358"/>
      <c r="AD46" s="358"/>
      <c r="AE46" s="358"/>
      <c r="AF46" s="358"/>
      <c r="AG46" s="358"/>
      <c r="AH46" s="358"/>
      <c r="AI46" s="358"/>
      <c r="AJ46" s="358"/>
      <c r="AK46" s="358"/>
      <c r="AL46" s="358"/>
    </row>
    <row r="47" spans="2:48" ht="21" customHeight="1">
      <c r="Q47" s="358"/>
      <c r="R47" s="401"/>
      <c r="S47" s="401"/>
      <c r="T47" s="358"/>
      <c r="U47" s="358"/>
      <c r="V47" s="358"/>
      <c r="W47" s="358"/>
      <c r="X47" s="358"/>
      <c r="Y47" s="358"/>
      <c r="Z47" s="358"/>
      <c r="AA47" s="373" t="s">
        <v>489</v>
      </c>
      <c r="AB47" s="358"/>
      <c r="AC47" s="358"/>
      <c r="AD47" s="358"/>
      <c r="AE47" s="358"/>
      <c r="AF47" s="358"/>
      <c r="AG47" s="358"/>
      <c r="AH47" s="358"/>
      <c r="AI47" s="358"/>
      <c r="AJ47" s="358"/>
      <c r="AK47" s="358"/>
      <c r="AL47" s="358"/>
    </row>
    <row r="48" spans="2:48" ht="21" customHeight="1">
      <c r="Q48" s="358"/>
      <c r="R48" s="401"/>
      <c r="S48" s="401"/>
      <c r="T48" s="358"/>
      <c r="U48" s="358"/>
      <c r="V48" s="358"/>
      <c r="W48" s="358"/>
      <c r="X48" s="358"/>
      <c r="Y48" s="358"/>
      <c r="Z48" s="358"/>
      <c r="AA48" s="373" t="s">
        <v>1426</v>
      </c>
      <c r="AB48" s="358"/>
      <c r="AC48" s="358"/>
      <c r="AD48" s="358"/>
      <c r="AE48" s="358"/>
      <c r="AF48" s="358"/>
      <c r="AG48" s="358"/>
      <c r="AH48" s="358"/>
      <c r="AI48" s="358"/>
      <c r="AJ48" s="358"/>
      <c r="AK48" s="358"/>
      <c r="AL48" s="358"/>
    </row>
    <row r="49" spans="17:38" ht="21" customHeight="1">
      <c r="Q49" s="358"/>
      <c r="R49" s="401"/>
      <c r="S49" s="401"/>
      <c r="T49" s="358"/>
      <c r="U49" s="358"/>
      <c r="V49" s="358"/>
      <c r="W49" s="358"/>
      <c r="X49" s="358"/>
      <c r="Y49" s="358"/>
      <c r="Z49" s="358"/>
      <c r="AA49" s="358"/>
      <c r="AB49" s="358"/>
      <c r="AC49" s="358"/>
      <c r="AD49" s="358"/>
      <c r="AE49" s="358"/>
      <c r="AF49" s="358"/>
      <c r="AG49" s="358"/>
      <c r="AH49" s="358"/>
      <c r="AI49" s="358"/>
      <c r="AJ49" s="358"/>
      <c r="AK49" s="358"/>
      <c r="AL49" s="358"/>
    </row>
  </sheetData>
  <sheetProtection algorithmName="SHA-512" hashValue="77Pp1mykc+2EaJg0pL1mrnZ4yqiiTHtIDpNmSaZy61DnYP7FV8E+qi/o2Bjj5Jk/s6go5/MEmixlBvXScjKB4Q==" saltValue="64GZLLZTty9T/n97JQTeog==" spinCount="100000" sheet="1" objects="1" scenarios="1" selectLockedCells="1"/>
  <protectedRanges>
    <protectedRange sqref="AT5:AT7 AP5:AP8 J20:M20 J22:M23 J21:K21 M21 G20:G23" name="範囲1_6_1_2_3"/>
    <protectedRange sqref="I4 L4" name="範囲1_6_1_2_4_1"/>
    <protectedRange sqref="I5:I6 L5:L6" name="範囲1_6_1_5_1_1"/>
    <protectedRange sqref="D35 I27 L30:M30" name="範囲1_6_1_5_1_2"/>
    <protectedRange sqref="I28 L31:M31" name="範囲1_6_1_2_4_1_1"/>
    <protectedRange sqref="I30 L32:M32" name="範囲1_6_1_2_4_1_2"/>
  </protectedRanges>
  <dataConsolidate/>
  <mergeCells count="49">
    <mergeCell ref="I28:M28"/>
    <mergeCell ref="I29:M29"/>
    <mergeCell ref="I30:M30"/>
    <mergeCell ref="T41:Y41"/>
    <mergeCell ref="L18:M18"/>
    <mergeCell ref="F33:M40"/>
    <mergeCell ref="AA44:AF44"/>
    <mergeCell ref="Z3:AI3"/>
    <mergeCell ref="AJ3:AK3"/>
    <mergeCell ref="T5:T11"/>
    <mergeCell ref="U5:U6"/>
    <mergeCell ref="U7:U10"/>
    <mergeCell ref="T37:AK38"/>
    <mergeCell ref="T42:Y43"/>
    <mergeCell ref="W44:Y44"/>
    <mergeCell ref="T44:V44"/>
    <mergeCell ref="T12:T15"/>
    <mergeCell ref="U13:U14"/>
    <mergeCell ref="AZ3:BC3"/>
    <mergeCell ref="AA45:AC45"/>
    <mergeCell ref="AD45:AF45"/>
    <mergeCell ref="F32:M32"/>
    <mergeCell ref="B41:N41"/>
    <mergeCell ref="I4:M4"/>
    <mergeCell ref="I5:M5"/>
    <mergeCell ref="I7:M7"/>
    <mergeCell ref="I11:J11"/>
    <mergeCell ref="H19:I19"/>
    <mergeCell ref="H20:I20"/>
    <mergeCell ref="H21:I21"/>
    <mergeCell ref="AA41:AF41"/>
    <mergeCell ref="AA42:AF42"/>
    <mergeCell ref="AD43:AF43"/>
    <mergeCell ref="AA43:AC43"/>
    <mergeCell ref="C1:H1"/>
    <mergeCell ref="T1:AG1"/>
    <mergeCell ref="T26:AK27"/>
    <mergeCell ref="H22:I22"/>
    <mergeCell ref="H23:I23"/>
    <mergeCell ref="H18:J18"/>
    <mergeCell ref="L13:M13"/>
    <mergeCell ref="L14:M14"/>
    <mergeCell ref="L15:M15"/>
    <mergeCell ref="I6:M6"/>
    <mergeCell ref="I27:M27"/>
    <mergeCell ref="I12:J12"/>
    <mergeCell ref="I13:J13"/>
    <mergeCell ref="I14:J14"/>
    <mergeCell ref="I15:J15"/>
  </mergeCells>
  <phoneticPr fontId="8"/>
  <conditionalFormatting sqref="D18">
    <cfRule type="cellIs" dxfId="30" priority="98" operator="equal">
      <formula>"会員証カード番号（16桁）"</formula>
    </cfRule>
  </conditionalFormatting>
  <conditionalFormatting sqref="D19">
    <cfRule type="cellIs" dxfId="29" priority="97" operator="equal">
      <formula>"ご登録の電話番号"</formula>
    </cfRule>
  </conditionalFormatting>
  <conditionalFormatting sqref="D20">
    <cfRule type="cellIs" dxfId="28" priority="96" operator="equal">
      <formula>"アプリ名義のお名前"</formula>
    </cfRule>
  </conditionalFormatting>
  <conditionalFormatting sqref="D33">
    <cfRule type="cellIs" dxfId="27" priority="109" operator="notEqual">
      <formula>"選択もしくはご入力ください"</formula>
    </cfRule>
  </conditionalFormatting>
  <conditionalFormatting sqref="F20 H20">
    <cfRule type="cellIs" dxfId="26" priority="11" operator="equal">
      <formula>"選択してください"</formula>
    </cfRule>
  </conditionalFormatting>
  <conditionalFormatting sqref="I4:I7 I27:I30 L31:M32">
    <cfRule type="cellIs" dxfId="25" priority="29" operator="notEqual">
      <formula>"選択してください"</formula>
    </cfRule>
  </conditionalFormatting>
  <conditionalFormatting sqref="I11 L11">
    <cfRule type="cellIs" dxfId="24" priority="79" operator="equal">
      <formula>"原則4日前までにご注文ください"</formula>
    </cfRule>
  </conditionalFormatting>
  <conditionalFormatting sqref="I12 L12">
    <cfRule type="cellIs" dxfId="23" priority="82" operator="notEqual">
      <formula>"選択してください"</formula>
    </cfRule>
  </conditionalFormatting>
  <conditionalFormatting sqref="I13:I15 L13:L15">
    <cfRule type="cellIs" dxfId="22" priority="13" operator="equal">
      <formula>"都道府県"</formula>
    </cfRule>
    <cfRule type="cellIs" dxfId="21" priority="14" operator="notEqual">
      <formula>"選択してください"</formula>
    </cfRule>
  </conditionalFormatting>
  <conditionalFormatting sqref="I14:I15 L14:L15">
    <cfRule type="cellIs" dxfId="20" priority="12" operator="equal">
      <formula>"市区町村"</formula>
    </cfRule>
  </conditionalFormatting>
  <conditionalFormatting sqref="I28 L31:M31">
    <cfRule type="cellIs" dxfId="19" priority="31" operator="equal">
      <formula>"選択もしくはご入力ください"</formula>
    </cfRule>
  </conditionalFormatting>
  <conditionalFormatting sqref="L13:L15">
    <cfRule type="cellIs" dxfId="18" priority="2" operator="equal">
      <formula>"直接お届け不可 （宅配便配送）"</formula>
    </cfRule>
    <cfRule type="cellIs" dxfId="17" priority="3" operator="equal">
      <formula>"お届け可能"</formula>
    </cfRule>
  </conditionalFormatting>
  <conditionalFormatting sqref="T41:T42 T44 T45:V45">
    <cfRule type="expression" dxfId="16" priority="131">
      <formula>#REF!="クリーム"</formula>
    </cfRule>
    <cfRule type="expression" dxfId="15" priority="132">
      <formula>#REF!="茶色"</formula>
    </cfRule>
  </conditionalFormatting>
  <conditionalFormatting sqref="T42 T44 T45:V45">
    <cfRule type="expression" dxfId="14" priority="137">
      <formula>#REF!="茶色"</formula>
    </cfRule>
  </conditionalFormatting>
  <conditionalFormatting sqref="W44">
    <cfRule type="expression" dxfId="13" priority="4">
      <formula>#REF!="クリーム"</formula>
    </cfRule>
    <cfRule type="expression" dxfId="12" priority="5">
      <formula>#REF!="茶色"</formula>
    </cfRule>
    <cfRule type="expression" dxfId="11" priority="6">
      <formula>#REF!="茶色"</formula>
    </cfRule>
  </conditionalFormatting>
  <conditionalFormatting sqref="AA41">
    <cfRule type="expression" dxfId="10" priority="135">
      <formula>#REF!="茶色"</formula>
    </cfRule>
  </conditionalFormatting>
  <conditionalFormatting sqref="AA41:AA45 AD43 AD45">
    <cfRule type="expression" dxfId="9" priority="125">
      <formula>#REF!="クリーム"</formula>
    </cfRule>
    <cfRule type="expression" dxfId="8" priority="127">
      <formula>#REF!="茶色"</formula>
    </cfRule>
  </conditionalFormatting>
  <conditionalFormatting sqref="AA42:AA45 AD43 AD45">
    <cfRule type="expression" dxfId="7" priority="126">
      <formula>#REF!="茶色"</formula>
    </cfRule>
  </conditionalFormatting>
  <conditionalFormatting sqref="AN5:AO5">
    <cfRule type="cellIs" dxfId="6" priority="110" operator="equal">
      <formula>"選択してください"</formula>
    </cfRule>
  </conditionalFormatting>
  <conditionalFormatting sqref="AR5:AS5">
    <cfRule type="cellIs" dxfId="5" priority="77" operator="equal">
      <formula>"選択してください"</formula>
    </cfRule>
  </conditionalFormatting>
  <conditionalFormatting sqref="AT9:AT11">
    <cfRule type="cellIs" dxfId="4" priority="69" operator="equal">
      <formula>"お届け不可"</formula>
    </cfRule>
    <cfRule type="cellIs" dxfId="3" priority="70" operator="equal">
      <formula>"お届け可能"</formula>
    </cfRule>
  </conditionalFormatting>
  <conditionalFormatting sqref="AZ3">
    <cfRule type="cellIs" dxfId="2" priority="1" operator="notEqual">
      <formula>"選択してください"</formula>
    </cfRule>
  </conditionalFormatting>
  <dataValidations xWindow="926" yWindow="504" count="11">
    <dataValidation type="list" allowBlank="1" sqref="D33" xr:uid="{5D8ED245-F907-4CB3-88B1-7468724C2AEA}">
      <formula1>"お祝い,移転お祝い,就任お祝い,開店お祝い,お誕生日,お悔やみ,その他"</formula1>
    </dataValidation>
    <dataValidation type="list" errorStyle="information" allowBlank="1" errorTitle="お願い" promptTitle="お色味" prompt="_x000a_ご希望のお色味を選択してください。_x000a__x000a_選択肢に当てはまるものが無い場合は入力をしてください。_x000a_" sqref="I5" xr:uid="{5C0F3F34-AAB7-4188-9024-5D650A21EFAF}">
      <formula1>"白,色あり希望"</formula1>
    </dataValidation>
    <dataValidation errorStyle="information" allowBlank="1" showInputMessage="1" prompt="お届け先都道府県をご入力いただくと_x000a_正しい宅配料金が_x000a_右の「お見積り」に表示されます。" sqref="I13 L13" xr:uid="{9A846419-8AAE-4568-A51A-636DACA5C3A7}"/>
    <dataValidation errorStyle="information" allowBlank="1" showInputMessage="1" prompt="🔴　：　目黒区_x000a_❌　：　目黒区中町_x000a__x000a_◯◯区　までを入力してください" sqref="I14:I15 L14:L15" xr:uid="{F0757CEE-BF1F-4B73-9EC3-C4BD64924752}"/>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I28" xr:uid="{098BBE07-6558-44BA-BED7-94A4D32CB7C0}">
      <formula1>"Congratulations!,御祝,祝 御移転,祝 御開店,祝 御開業,おまかせ,ご希望の表記があればご入力ください"</formula1>
    </dataValidation>
    <dataValidation type="list" errorStyle="warning" allowBlank="1" showInputMessage="1" errorTitle="お願い" error="選択項目から選んでください" promptTitle="有無" prompt="_x000a_祝札をお付けするか否かを選択してください。" sqref="I27" xr:uid="{2783A6EF-E687-40EE-A2CB-966F0B70280F}">
      <formula1>"祝札を付ける,祝札不要"</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I30" xr:uid="{539A2796-BB5F-4456-A427-D3802578D2E0}">
      <formula1>"会社ロゴを加える（ロゴのJPEGデータをご支給ください）,ロゴは必要なし"</formula1>
    </dataValidation>
    <dataValidation errorStyle="information" allowBlank="1" showInputMessage="1" sqref="L12" xr:uid="{11F8DFF4-2546-46C0-94D6-F55D6231876E}"/>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I29:M29" xr:uid="{C61B63E9-EC99-48BB-8A1B-B6887F2C3244}">
      <formula1>"送り主名のみ記入,お届け先名、送り主名両方入れる,その他（備考にご記入ください）"</formula1>
    </dataValidation>
    <dataValidation type="list" allowBlank="1" showError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I7:M7" xr:uid="{D34D1F67-EF43-4223-95B3-2914905B50B1}">
      <formula1>"代筆依頼（メッセージを専用シートにご入力ください）,お客様ご用意（納品3日前までに郵送でお送りください）,不要"</formula1>
    </dataValidation>
    <dataValidation type="list" errorStyle="information" allowBlank="1" showInputMessage="1" sqref="I12:J12" xr:uid="{C37579B5-1D26-41D3-B2C4-4B77988EDA2C}">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926" yWindow="504" count="3">
        <x14:dataValidation type="list" allowBlank="1" showErrorMessage="1" error="選択肢の中からご選択ください" promptTitle="品名" prompt="_x000a_品名を選択してください。_x000a__x000a_選択肢に当てはまるものが無い場合は入力をしてください。_x000a_" xr:uid="{D4FEABC6-CB15-45DF-BD1C-B65DB6EF97AE}">
          <x14:formula1>
            <xm:f>配送!$AN$4:$AN$14</xm:f>
          </x14:formula1>
          <xm:sqref>I4:M4</xm:sqref>
        </x14:dataValidation>
        <x14:dataValidation type="list" allowBlank="1" showInputMessage="1" showErrorMessage="1" errorTitle="お願い" error="選択項目から選んでください" prompt="右の商品写真をご参考にご選択ください。" xr:uid="{1B4FEB71-FCC0-4525-9393-B5B0420FA4B8}">
          <x14:formula1>
            <xm:f>配送!$AO$4:$AO$13</xm:f>
          </x14:formula1>
          <xm:sqref>AZ3</xm:sqref>
        </x14:dataValidation>
        <x14:dataValidation type="list" allowBlank="1" showErrorMessage="1" errorTitle="お願い" error="選択肢から選択してください" promptTitle="お色味" prompt="_x000a_ご希望のお色味を選択してください。_x000a__x000a_選択肢に当てはまるものが無い場合は入力をしてください。_x000a_" xr:uid="{5F6B40FB-89E7-4E35-8936-05F566220194}">
          <x14:formula1>
            <xm:f>配送!$AO$4:$AO$10</xm:f>
          </x14:formula1>
          <xm:sqref>I6:M6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I21"/>
  <sheetViews>
    <sheetView topLeftCell="AR1" workbookViewId="0">
      <selection activeCell="BF2" sqref="BF2"/>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87" s="15" customFormat="1" ht="19.5" customHeight="1">
      <c r="A1" s="26" t="s">
        <v>22</v>
      </c>
      <c r="B1" s="27" t="s">
        <v>23</v>
      </c>
      <c r="C1" s="27" t="s">
        <v>24</v>
      </c>
      <c r="D1" s="28" t="s">
        <v>171</v>
      </c>
      <c r="E1" s="29" t="s">
        <v>25</v>
      </c>
      <c r="F1" s="27" t="s">
        <v>26</v>
      </c>
      <c r="G1" s="30" t="s">
        <v>27</v>
      </c>
      <c r="H1" s="31" t="s">
        <v>28</v>
      </c>
      <c r="I1" s="36" t="s">
        <v>172</v>
      </c>
      <c r="J1" s="37" t="s">
        <v>173</v>
      </c>
      <c r="K1" s="38" t="s">
        <v>174</v>
      </c>
      <c r="L1" s="39" t="s">
        <v>175</v>
      </c>
      <c r="M1" s="39" t="s">
        <v>176</v>
      </c>
      <c r="N1" s="39" t="s">
        <v>177</v>
      </c>
      <c r="O1" s="39" t="s">
        <v>178</v>
      </c>
      <c r="P1" s="40" t="s">
        <v>179</v>
      </c>
      <c r="Q1" s="40" t="s">
        <v>180</v>
      </c>
      <c r="R1" s="41" t="s">
        <v>181</v>
      </c>
      <c r="S1" s="46" t="s">
        <v>29</v>
      </c>
      <c r="T1" s="47" t="s">
        <v>30</v>
      </c>
      <c r="U1" s="48" t="s">
        <v>39</v>
      </c>
      <c r="V1" s="19" t="s">
        <v>182</v>
      </c>
      <c r="W1" s="20" t="s">
        <v>183</v>
      </c>
      <c r="X1" s="21" t="s">
        <v>13</v>
      </c>
      <c r="Y1" s="22" t="s">
        <v>6</v>
      </c>
      <c r="Z1" s="22" t="s">
        <v>31</v>
      </c>
      <c r="AA1" s="22" t="s">
        <v>7</v>
      </c>
      <c r="AB1" s="23" t="s">
        <v>32</v>
      </c>
      <c r="AC1" s="48" t="s">
        <v>271</v>
      </c>
      <c r="AD1" s="48" t="s">
        <v>272</v>
      </c>
      <c r="AE1" s="48" t="s">
        <v>273</v>
      </c>
      <c r="AF1" s="48" t="s">
        <v>274</v>
      </c>
      <c r="AG1" s="48" t="s">
        <v>274</v>
      </c>
      <c r="AH1" s="48" t="s">
        <v>275</v>
      </c>
      <c r="AI1" s="53" t="s">
        <v>33</v>
      </c>
      <c r="AJ1" s="54" t="s">
        <v>167</v>
      </c>
      <c r="AK1" s="55" t="s">
        <v>168</v>
      </c>
      <c r="AL1" s="56" t="s">
        <v>169</v>
      </c>
      <c r="AM1" s="20" t="s">
        <v>5</v>
      </c>
      <c r="AN1" s="20" t="s">
        <v>13</v>
      </c>
      <c r="AO1" s="20" t="s">
        <v>6</v>
      </c>
      <c r="AP1" s="20" t="s">
        <v>3</v>
      </c>
      <c r="AQ1" s="20" t="s">
        <v>7</v>
      </c>
      <c r="AR1" s="20" t="s">
        <v>4</v>
      </c>
      <c r="AS1" s="61" t="s">
        <v>184</v>
      </c>
      <c r="AT1" s="61" t="s">
        <v>13</v>
      </c>
      <c r="AU1" s="61" t="s">
        <v>6</v>
      </c>
      <c r="AV1" s="61" t="s">
        <v>3</v>
      </c>
      <c r="AW1" s="61" t="s">
        <v>7</v>
      </c>
      <c r="AX1" s="61" t="s">
        <v>4</v>
      </c>
      <c r="AY1" s="62" t="s">
        <v>185</v>
      </c>
      <c r="AZ1" s="63" t="s">
        <v>0</v>
      </c>
      <c r="BA1" s="64" t="s">
        <v>12</v>
      </c>
      <c r="BB1" s="64" t="s">
        <v>38</v>
      </c>
      <c r="BC1" s="64" t="s">
        <v>1</v>
      </c>
      <c r="BD1" s="64" t="s">
        <v>16</v>
      </c>
      <c r="BE1" s="64" t="s">
        <v>15</v>
      </c>
      <c r="BF1" s="64" t="s">
        <v>18</v>
      </c>
      <c r="BG1" s="64" t="s">
        <v>19</v>
      </c>
      <c r="BH1" s="64" t="s">
        <v>276</v>
      </c>
      <c r="BI1" s="64" t="s">
        <v>277</v>
      </c>
      <c r="BJ1" s="64" t="s">
        <v>40</v>
      </c>
      <c r="BK1" s="64" t="s">
        <v>34</v>
      </c>
      <c r="BL1" s="64" t="s">
        <v>34</v>
      </c>
      <c r="BM1" s="27" t="s">
        <v>35</v>
      </c>
      <c r="BN1" s="27" t="s">
        <v>8</v>
      </c>
      <c r="BO1" s="27" t="s">
        <v>9</v>
      </c>
      <c r="BP1" s="27" t="s">
        <v>10</v>
      </c>
      <c r="BQ1" s="27" t="s">
        <v>20</v>
      </c>
      <c r="BR1" s="27" t="s">
        <v>8</v>
      </c>
      <c r="BS1" s="27" t="s">
        <v>9</v>
      </c>
      <c r="BT1" s="27" t="s">
        <v>10</v>
      </c>
      <c r="BU1" s="27" t="s">
        <v>21</v>
      </c>
      <c r="BV1" s="27" t="s">
        <v>8</v>
      </c>
      <c r="BW1" s="27" t="s">
        <v>9</v>
      </c>
      <c r="BX1" s="27" t="s">
        <v>10</v>
      </c>
      <c r="BY1" s="53" t="s">
        <v>9</v>
      </c>
      <c r="BZ1" s="53" t="s">
        <v>10</v>
      </c>
      <c r="CA1" s="27" t="s">
        <v>9</v>
      </c>
      <c r="CB1" s="27" t="s">
        <v>10</v>
      </c>
      <c r="CC1" s="27" t="s">
        <v>36</v>
      </c>
      <c r="CD1" s="53" t="s">
        <v>37</v>
      </c>
      <c r="CE1" s="53" t="s">
        <v>9</v>
      </c>
      <c r="CF1" s="53" t="s">
        <v>10</v>
      </c>
      <c r="CG1" s="27" t="s">
        <v>36</v>
      </c>
      <c r="CH1" s="27" t="s">
        <v>14</v>
      </c>
      <c r="CI1" s="27" t="s">
        <v>2</v>
      </c>
    </row>
    <row r="2" spans="1:87" s="15" customFormat="1" ht="19.5" customHeight="1">
      <c r="A2" s="18"/>
      <c r="B2" s="32"/>
      <c r="C2" s="32"/>
      <c r="D2" s="33"/>
      <c r="E2" s="34" t="str">
        <f>'オーダーシート '!H4</f>
        <v>原則4日前の15時までにご注文ください</v>
      </c>
      <c r="F2" s="32"/>
      <c r="G2" s="95" t="str">
        <f>'オーダーシート '!H5</f>
        <v>選択してください</v>
      </c>
      <c r="H2" s="35"/>
      <c r="I2" s="42"/>
      <c r="J2" s="43"/>
      <c r="K2" s="43"/>
      <c r="L2" s="43"/>
      <c r="M2" s="44" t="e">
        <f>#REF!</f>
        <v>#REF!</v>
      </c>
      <c r="N2" s="43"/>
      <c r="O2" s="43"/>
      <c r="P2" s="43"/>
      <c r="Q2" s="43"/>
      <c r="R2" s="45"/>
      <c r="S2" s="49"/>
      <c r="T2" s="50"/>
      <c r="U2" s="51"/>
      <c r="V2" s="24"/>
      <c r="W2" s="25">
        <f>'オーダーシート '!D4</f>
        <v>0</v>
      </c>
      <c r="X2" s="25">
        <f>'オーダーシート '!D5</f>
        <v>0</v>
      </c>
      <c r="Y2" s="25">
        <f>'オーダーシート '!D6</f>
        <v>0</v>
      </c>
      <c r="Z2" s="25">
        <f>'オーダーシート '!D7</f>
        <v>0</v>
      </c>
      <c r="AA2" s="25">
        <f>'オーダーシート '!D8</f>
        <v>0</v>
      </c>
      <c r="AB2" s="25">
        <f>'オーダーシート '!D9</f>
        <v>0</v>
      </c>
      <c r="AC2" s="52">
        <f>'オーダーシート '!D12</f>
        <v>0</v>
      </c>
      <c r="AD2" s="52">
        <f>'オーダーシート '!D13</f>
        <v>0</v>
      </c>
      <c r="AE2" s="52">
        <f>'オーダーシート '!D14</f>
        <v>0</v>
      </c>
      <c r="AF2" s="52">
        <f>'オーダーシート '!D15</f>
        <v>0</v>
      </c>
      <c r="AG2" s="52">
        <f>お支払い方法選択!AA14</f>
        <v>0</v>
      </c>
      <c r="AH2" s="52"/>
      <c r="AI2" s="57" t="e">
        <f>お支払い方法選択!#REF!</f>
        <v>#REF!</v>
      </c>
      <c r="AJ2" s="58">
        <f>'オーダーシート '!D18</f>
        <v>0</v>
      </c>
      <c r="AK2" s="58">
        <f>'オーダーシート '!D19</f>
        <v>0</v>
      </c>
      <c r="AL2" s="58">
        <f>'オーダーシート '!D20</f>
        <v>0</v>
      </c>
      <c r="AM2" s="25">
        <f>お支払い方法選択!P18</f>
        <v>0</v>
      </c>
      <c r="AN2" s="25">
        <f>お支払い方法選択!AA18</f>
        <v>0</v>
      </c>
      <c r="AO2" s="25">
        <f>お支払い方法選択!AL18</f>
        <v>0</v>
      </c>
      <c r="AP2" s="25"/>
      <c r="AQ2" s="25">
        <f>お支払い方法選択!AS18</f>
        <v>0</v>
      </c>
      <c r="AR2" s="25"/>
      <c r="AS2" s="59">
        <f>'オーダーシート '!D27</f>
        <v>0</v>
      </c>
      <c r="AT2" s="59">
        <f>'オーダーシート '!D28</f>
        <v>0</v>
      </c>
      <c r="AU2" s="59">
        <f>'オーダーシート '!D29</f>
        <v>0</v>
      </c>
      <c r="AV2" s="59">
        <f>'オーダーシート '!D30</f>
        <v>0</v>
      </c>
      <c r="AW2" s="59">
        <f>'オーダーシート '!D31</f>
        <v>0</v>
      </c>
      <c r="AX2" s="59">
        <f>'オーダーシート '!D32</f>
        <v>0</v>
      </c>
      <c r="AY2" s="60">
        <f>AZ2</f>
        <v>0</v>
      </c>
      <c r="AZ2" s="60">
        <f>'オーダーシート '!D33</f>
        <v>0</v>
      </c>
      <c r="BA2" s="52" t="str">
        <f>'オーダーシート '!H15</f>
        <v>選択してください</v>
      </c>
      <c r="BB2" s="52" t="str">
        <f>'オーダーシート '!H16</f>
        <v>選択してください</v>
      </c>
      <c r="BC2" s="52" t="str">
        <f>'オーダーシート '!H17</f>
        <v>選択してください</v>
      </c>
      <c r="BD2" s="52" t="str">
        <f>'オーダーシート '!H18</f>
        <v>選択してください</v>
      </c>
      <c r="BE2" s="52"/>
      <c r="BF2" s="52" t="str">
        <f>'オーダーシート '!H19</f>
        <v>選択してください</v>
      </c>
      <c r="BG2" s="52" t="str">
        <f>'オーダーシート '!H22</f>
        <v>選択してください</v>
      </c>
      <c r="BH2" s="52" t="str">
        <f>'オーダーシート '!H23</f>
        <v>選択してください</v>
      </c>
      <c r="BI2" s="52" t="str">
        <f>'オーダーシート '!H24</f>
        <v>選択してください</v>
      </c>
      <c r="BJ2" s="52" t="str">
        <f>'オーダーシート '!H26</f>
        <v>選択してください</v>
      </c>
      <c r="BK2" s="52">
        <f>'オーダーシート '!F30</f>
        <v>0</v>
      </c>
      <c r="BL2" s="52"/>
      <c r="BM2" s="32" t="str">
        <f>'オーダーシート '!H15</f>
        <v>選択してください</v>
      </c>
      <c r="BN2" s="97" t="e">
        <f>'オーダーシート '!N13</f>
        <v>#VALUE!</v>
      </c>
      <c r="BO2" s="32">
        <v>1</v>
      </c>
      <c r="BP2" s="32"/>
      <c r="BQ2" s="32"/>
      <c r="BR2" s="32"/>
      <c r="BS2" s="32"/>
      <c r="BT2" s="32"/>
      <c r="BU2" s="32"/>
      <c r="BV2" s="32"/>
      <c r="BW2" s="32"/>
      <c r="BX2" s="32"/>
      <c r="BY2" s="57"/>
      <c r="BZ2" s="98" t="e">
        <f>'オーダーシート '!N14</f>
        <v>#VALUE!</v>
      </c>
      <c r="CA2" s="32"/>
      <c r="CB2" s="32"/>
      <c r="CC2" s="32"/>
      <c r="CD2" s="98" t="e">
        <f>'オーダーシート '!N15</f>
        <v>#N/A</v>
      </c>
      <c r="CE2" s="57"/>
      <c r="CF2" s="57"/>
      <c r="CG2" s="32"/>
      <c r="CH2" s="32"/>
      <c r="CI2" s="32"/>
    </row>
    <row r="3" spans="1:87" ht="9.75" customHeight="1"/>
    <row r="4" spans="1:87" ht="21" customHeight="1">
      <c r="W4" s="48" t="s">
        <v>271</v>
      </c>
      <c r="X4" s="48" t="s">
        <v>272</v>
      </c>
      <c r="Y4" s="48" t="s">
        <v>273</v>
      </c>
      <c r="Z4" s="48" t="s">
        <v>274</v>
      </c>
      <c r="AA4" s="47" t="s">
        <v>274</v>
      </c>
    </row>
    <row r="5" spans="1:87" ht="21" customHeight="1">
      <c r="W5" s="52">
        <f>'オーダーシート '!D12</f>
        <v>0</v>
      </c>
      <c r="X5" s="52">
        <f>'オーダーシート '!D13</f>
        <v>0</v>
      </c>
      <c r="Y5" s="52">
        <f>'オーダーシート '!D14</f>
        <v>0</v>
      </c>
      <c r="Z5" s="52">
        <f>'オーダーシート '!D15</f>
        <v>0</v>
      </c>
      <c r="AA5" s="50">
        <f>お支払い方法選択!AA14</f>
        <v>0</v>
      </c>
    </row>
    <row r="6" spans="1:87" ht="9" customHeight="1"/>
    <row r="7" spans="1:87" ht="20.25" customHeight="1">
      <c r="W7" s="61" t="s">
        <v>184</v>
      </c>
      <c r="X7" s="61" t="s">
        <v>13</v>
      </c>
      <c r="Y7" s="61" t="s">
        <v>6</v>
      </c>
      <c r="Z7" s="61" t="s">
        <v>3</v>
      </c>
      <c r="AA7" s="61" t="s">
        <v>7</v>
      </c>
      <c r="AB7" s="61" t="s">
        <v>4</v>
      </c>
      <c r="AC7" s="61" t="s">
        <v>185</v>
      </c>
      <c r="AD7" s="61" t="s">
        <v>0</v>
      </c>
    </row>
    <row r="8" spans="1:87" ht="20.25" customHeight="1">
      <c r="W8" s="59">
        <f>'オーダーシート '!D27</f>
        <v>0</v>
      </c>
      <c r="X8" s="59">
        <f>'オーダーシート '!D28</f>
        <v>0</v>
      </c>
      <c r="Y8" s="59">
        <f>'オーダーシート '!D29</f>
        <v>0</v>
      </c>
      <c r="Z8" s="59">
        <f>'オーダーシート '!D30</f>
        <v>0</v>
      </c>
      <c r="AA8" s="59">
        <f>'オーダーシート '!D31</f>
        <v>0</v>
      </c>
      <c r="AB8" s="59">
        <f>'オーダーシート '!D32</f>
        <v>0</v>
      </c>
      <c r="AC8" s="59"/>
      <c r="AD8" s="96">
        <f>'オーダーシート '!D33</f>
        <v>0</v>
      </c>
    </row>
    <row r="9" spans="1:87" ht="9.75" customHeight="1"/>
    <row r="10" spans="1:87" ht="21" customHeight="1">
      <c r="W10" s="64" t="s">
        <v>12</v>
      </c>
      <c r="X10" s="64" t="s">
        <v>38</v>
      </c>
      <c r="Y10" s="64" t="s">
        <v>1</v>
      </c>
      <c r="Z10" s="64" t="s">
        <v>16</v>
      </c>
      <c r="AA10" s="64" t="s">
        <v>15</v>
      </c>
      <c r="AB10" s="64" t="s">
        <v>18</v>
      </c>
      <c r="AC10" s="64" t="s">
        <v>19</v>
      </c>
      <c r="AD10" s="64" t="s">
        <v>186</v>
      </c>
      <c r="AE10" s="64" t="s">
        <v>187</v>
      </c>
      <c r="AF10" s="64" t="s">
        <v>188</v>
      </c>
      <c r="AG10" s="65" t="s">
        <v>34</v>
      </c>
      <c r="AH10" s="65" t="s">
        <v>34</v>
      </c>
    </row>
    <row r="11" spans="1:87" ht="21" customHeight="1">
      <c r="W11" s="52" t="str">
        <f>'オーダーシート '!H15</f>
        <v>選択してください</v>
      </c>
      <c r="X11" s="52" t="str">
        <f>'オーダーシート '!H16</f>
        <v>選択してください</v>
      </c>
      <c r="Y11" s="52" t="str">
        <f>'オーダーシート '!H17</f>
        <v>選択してください</v>
      </c>
      <c r="Z11" s="52" t="str">
        <f>'オーダーシート '!H18</f>
        <v>選択してください</v>
      </c>
      <c r="AA11" s="52"/>
      <c r="AB11" s="52" t="str">
        <f>'オーダーシート '!H19</f>
        <v>選択してください</v>
      </c>
      <c r="AC11" s="52" t="str">
        <f>'オーダーシート '!H22</f>
        <v>選択してください</v>
      </c>
      <c r="AD11" s="52" t="str">
        <f>'オーダーシート '!H23</f>
        <v>選択してください</v>
      </c>
      <c r="AE11" s="52" t="str">
        <f>'オーダーシート '!H24</f>
        <v>選択してください</v>
      </c>
      <c r="AF11" s="52" t="str">
        <f>'オーダーシート '!H26</f>
        <v>選択してください</v>
      </c>
      <c r="AG11" s="52" t="str">
        <f>IF('オーダーシート '!F30=0,"",'オーダーシート '!F30)</f>
        <v/>
      </c>
      <c r="AH11" s="52"/>
    </row>
    <row r="12" spans="1:87" ht="21">
      <c r="A12" s="251" t="s">
        <v>482</v>
      </c>
    </row>
    <row r="13" spans="1:87" s="15" customFormat="1" ht="19.5" customHeight="1">
      <c r="A13" s="26" t="s">
        <v>22</v>
      </c>
      <c r="B13" s="27" t="s">
        <v>23</v>
      </c>
      <c r="C13" s="27" t="s">
        <v>24</v>
      </c>
      <c r="D13" s="28" t="s">
        <v>171</v>
      </c>
      <c r="E13" s="29" t="s">
        <v>25</v>
      </c>
      <c r="F13" s="27" t="s">
        <v>26</v>
      </c>
      <c r="G13" s="30" t="s">
        <v>27</v>
      </c>
      <c r="H13" s="31" t="s">
        <v>28</v>
      </c>
      <c r="I13" s="36" t="s">
        <v>172</v>
      </c>
      <c r="J13" s="37" t="s">
        <v>173</v>
      </c>
      <c r="K13" s="38" t="s">
        <v>174</v>
      </c>
      <c r="L13" s="39" t="s">
        <v>175</v>
      </c>
      <c r="M13" s="39" t="s">
        <v>176</v>
      </c>
      <c r="N13" s="39" t="s">
        <v>177</v>
      </c>
      <c r="O13" s="39" t="s">
        <v>178</v>
      </c>
      <c r="P13" s="40" t="s">
        <v>179</v>
      </c>
      <c r="Q13" s="40" t="s">
        <v>180</v>
      </c>
      <c r="R13" s="41" t="s">
        <v>181</v>
      </c>
      <c r="S13" s="46" t="s">
        <v>29</v>
      </c>
      <c r="T13" s="47" t="s">
        <v>30</v>
      </c>
      <c r="U13" s="48" t="s">
        <v>39</v>
      </c>
      <c r="V13" s="19" t="s">
        <v>182</v>
      </c>
      <c r="W13" s="20" t="s">
        <v>183</v>
      </c>
      <c r="X13" s="21" t="s">
        <v>13</v>
      </c>
      <c r="Y13" s="22" t="s">
        <v>6</v>
      </c>
      <c r="Z13" s="22" t="s">
        <v>31</v>
      </c>
      <c r="AA13" s="22" t="s">
        <v>7</v>
      </c>
      <c r="AB13" s="23" t="s">
        <v>32</v>
      </c>
      <c r="AC13" s="48" t="s">
        <v>271</v>
      </c>
      <c r="AD13" s="48" t="s">
        <v>272</v>
      </c>
      <c r="AE13" s="48" t="s">
        <v>273</v>
      </c>
      <c r="AF13" s="48" t="s">
        <v>274</v>
      </c>
      <c r="AG13" s="48" t="s">
        <v>274</v>
      </c>
      <c r="AH13" s="48" t="s">
        <v>275</v>
      </c>
      <c r="AI13" s="53" t="s">
        <v>33</v>
      </c>
      <c r="AJ13" s="54" t="s">
        <v>167</v>
      </c>
      <c r="AK13" s="55" t="s">
        <v>168</v>
      </c>
      <c r="AL13" s="56" t="s">
        <v>169</v>
      </c>
      <c r="AM13" s="20" t="s">
        <v>5</v>
      </c>
      <c r="AN13" s="20" t="s">
        <v>13</v>
      </c>
      <c r="AO13" s="20" t="s">
        <v>6</v>
      </c>
      <c r="AP13" s="20" t="s">
        <v>3</v>
      </c>
      <c r="AQ13" s="20" t="s">
        <v>7</v>
      </c>
      <c r="AR13" s="20" t="s">
        <v>4</v>
      </c>
      <c r="AS13" s="61" t="s">
        <v>184</v>
      </c>
      <c r="AT13" s="61" t="s">
        <v>13</v>
      </c>
      <c r="AU13" s="61" t="s">
        <v>6</v>
      </c>
      <c r="AV13" s="61" t="s">
        <v>3</v>
      </c>
      <c r="AW13" s="61" t="s">
        <v>7</v>
      </c>
      <c r="AX13" s="61" t="s">
        <v>4</v>
      </c>
      <c r="AY13" s="62" t="s">
        <v>185</v>
      </c>
      <c r="AZ13" s="63" t="s">
        <v>0</v>
      </c>
      <c r="BA13" s="64" t="s">
        <v>12</v>
      </c>
      <c r="BB13" s="64" t="s">
        <v>38</v>
      </c>
      <c r="BC13" s="64" t="s">
        <v>1</v>
      </c>
      <c r="BD13" s="64" t="s">
        <v>16</v>
      </c>
      <c r="BE13" s="64" t="s">
        <v>15</v>
      </c>
      <c r="BF13" s="64" t="s">
        <v>18</v>
      </c>
      <c r="BG13" s="64" t="s">
        <v>19</v>
      </c>
      <c r="BH13" s="64" t="s">
        <v>276</v>
      </c>
      <c r="BI13" s="64" t="s">
        <v>277</v>
      </c>
      <c r="BJ13" s="64" t="s">
        <v>40</v>
      </c>
      <c r="BK13" s="64" t="s">
        <v>34</v>
      </c>
      <c r="BL13" s="64" t="s">
        <v>34</v>
      </c>
      <c r="BM13" s="27" t="s">
        <v>35</v>
      </c>
      <c r="BN13" s="27" t="s">
        <v>8</v>
      </c>
      <c r="BO13" s="27" t="s">
        <v>9</v>
      </c>
      <c r="BP13" s="27" t="s">
        <v>10</v>
      </c>
      <c r="BQ13" s="27" t="s">
        <v>20</v>
      </c>
      <c r="BR13" s="27" t="s">
        <v>8</v>
      </c>
      <c r="BS13" s="27" t="s">
        <v>9</v>
      </c>
      <c r="BT13" s="27" t="s">
        <v>10</v>
      </c>
      <c r="BU13" s="27" t="s">
        <v>21</v>
      </c>
      <c r="BV13" s="27" t="s">
        <v>8</v>
      </c>
      <c r="BW13" s="27" t="s">
        <v>9</v>
      </c>
      <c r="BX13" s="27" t="s">
        <v>10</v>
      </c>
      <c r="BY13" s="53" t="s">
        <v>9</v>
      </c>
      <c r="BZ13" s="53" t="s">
        <v>10</v>
      </c>
      <c r="CA13" s="27" t="s">
        <v>9</v>
      </c>
      <c r="CB13" s="27" t="s">
        <v>10</v>
      </c>
      <c r="CC13" s="27" t="s">
        <v>36</v>
      </c>
      <c r="CD13" s="53" t="s">
        <v>37</v>
      </c>
      <c r="CE13" s="53" t="s">
        <v>9</v>
      </c>
      <c r="CF13" s="53" t="s">
        <v>10</v>
      </c>
      <c r="CG13" s="27" t="s">
        <v>36</v>
      </c>
      <c r="CH13" s="27" t="s">
        <v>14</v>
      </c>
      <c r="CI13" s="27" t="s">
        <v>2</v>
      </c>
    </row>
    <row r="14" spans="1:87" s="15" customFormat="1" ht="19.5" customHeight="1">
      <c r="A14" s="18"/>
      <c r="B14" s="32"/>
      <c r="C14" s="32"/>
      <c r="D14" s="33"/>
      <c r="E14" s="34">
        <f>胡蝶蘭オーダーシート!I11</f>
        <v>0</v>
      </c>
      <c r="F14" s="32"/>
      <c r="G14" s="95" t="str">
        <f>胡蝶蘭オーダーシート!I12</f>
        <v>選択してください</v>
      </c>
      <c r="H14" s="35"/>
      <c r="I14" s="42"/>
      <c r="J14" s="43"/>
      <c r="K14" s="43"/>
      <c r="L14" s="43"/>
      <c r="M14" s="44"/>
      <c r="N14" s="43"/>
      <c r="O14" s="43"/>
      <c r="P14" s="43"/>
      <c r="Q14" s="43"/>
      <c r="R14" s="45"/>
      <c r="S14" s="49"/>
      <c r="T14" s="50"/>
      <c r="U14" s="51"/>
      <c r="V14" s="24"/>
      <c r="W14" s="25">
        <f>胡蝶蘭オーダーシート!D4</f>
        <v>0</v>
      </c>
      <c r="X14" s="25">
        <f>胡蝶蘭オーダーシート!D5</f>
        <v>0</v>
      </c>
      <c r="Y14" s="25">
        <f>胡蝶蘭オーダーシート!D6</f>
        <v>0</v>
      </c>
      <c r="Z14" s="25">
        <f>胡蝶蘭オーダーシート!D7</f>
        <v>0</v>
      </c>
      <c r="AA14" s="25">
        <f>胡蝶蘭オーダーシート!D8</f>
        <v>0</v>
      </c>
      <c r="AB14" s="25">
        <f>胡蝶蘭オーダーシート!D9</f>
        <v>0</v>
      </c>
      <c r="AC14" s="52">
        <f>胡蝶蘭オーダーシート!D12</f>
        <v>0</v>
      </c>
      <c r="AD14" s="52">
        <f>胡蝶蘭オーダーシート!D13</f>
        <v>0</v>
      </c>
      <c r="AE14" s="52">
        <f>胡蝶蘭オーダーシート!D14</f>
        <v>0</v>
      </c>
      <c r="AF14" s="52">
        <f>胡蝶蘭オーダーシート!D15</f>
        <v>0</v>
      </c>
      <c r="AG14" s="52">
        <f>お支払い方法選択!AA14</f>
        <v>0</v>
      </c>
      <c r="AH14" s="52"/>
      <c r="AI14" s="57" t="e">
        <f>お支払い方法選択!#REF!</f>
        <v>#REF!</v>
      </c>
      <c r="AJ14" s="58">
        <f>胡蝶蘭オーダーシート!D18</f>
        <v>0</v>
      </c>
      <c r="AK14" s="58">
        <f>胡蝶蘭オーダーシート!D19</f>
        <v>0</v>
      </c>
      <c r="AL14" s="58">
        <f>胡蝶蘭オーダーシート!D20</f>
        <v>0</v>
      </c>
      <c r="AM14" s="25">
        <f>お支払い方法選択!P18</f>
        <v>0</v>
      </c>
      <c r="AN14" s="25">
        <f>お支払い方法選択!AA18</f>
        <v>0</v>
      </c>
      <c r="AO14" s="25">
        <f>お支払い方法選択!AL18</f>
        <v>0</v>
      </c>
      <c r="AP14" s="25"/>
      <c r="AQ14" s="25">
        <f>お支払い方法選択!AS18</f>
        <v>0</v>
      </c>
      <c r="AR14" s="25"/>
      <c r="AS14" s="59">
        <f>胡蝶蘭オーダーシート!D27</f>
        <v>0</v>
      </c>
      <c r="AT14" s="59">
        <f>胡蝶蘭オーダーシート!D28</f>
        <v>0</v>
      </c>
      <c r="AU14" s="59">
        <f>胡蝶蘭オーダーシート!D29</f>
        <v>0</v>
      </c>
      <c r="AV14" s="59">
        <f>胡蝶蘭オーダーシート!D30</f>
        <v>0</v>
      </c>
      <c r="AW14" s="59">
        <f>胡蝶蘭オーダーシート!D31</f>
        <v>0</v>
      </c>
      <c r="AX14" s="59">
        <f>胡蝶蘭オーダーシート!D32</f>
        <v>0</v>
      </c>
      <c r="AY14" s="60">
        <f>AZ14</f>
        <v>0</v>
      </c>
      <c r="AZ14" s="60">
        <f>胡蝶蘭オーダーシート!D33</f>
        <v>0</v>
      </c>
      <c r="BA14" s="52" t="str">
        <f>胡蝶蘭オーダーシート!I4</f>
        <v>選択してください</v>
      </c>
      <c r="BB14" s="52" t="s">
        <v>235</v>
      </c>
      <c r="BC14" s="52" t="s">
        <v>235</v>
      </c>
      <c r="BD14" s="52" t="str">
        <f>胡蝶蘭オーダーシート!I5</f>
        <v>選択してください</v>
      </c>
      <c r="BE14" s="52" t="s">
        <v>235</v>
      </c>
      <c r="BF14" s="52" t="str">
        <f>胡蝶蘭オーダーシート!I7</f>
        <v>選択してください</v>
      </c>
      <c r="BG14" s="52" t="str">
        <f>胡蝶蘭オーダーシート!I27</f>
        <v>選択してください</v>
      </c>
      <c r="BH14" s="52" t="str">
        <f>胡蝶蘭オーダーシート!I28</f>
        <v>選択してください</v>
      </c>
      <c r="BI14" s="52" t="str">
        <f>胡蝶蘭オーダーシート!I29</f>
        <v>選択してください</v>
      </c>
      <c r="BJ14" s="52" t="str">
        <f>胡蝶蘭オーダーシート!I30</f>
        <v>選択してください</v>
      </c>
      <c r="BK14" s="52">
        <f>胡蝶蘭オーダーシート!F34</f>
        <v>0</v>
      </c>
      <c r="BL14" s="52"/>
      <c r="BM14" s="32"/>
      <c r="BN14" s="97"/>
      <c r="BO14" s="32">
        <v>1</v>
      </c>
      <c r="BP14" s="32"/>
      <c r="BQ14" s="32"/>
      <c r="BR14" s="32"/>
      <c r="BS14" s="32"/>
      <c r="BT14" s="32"/>
      <c r="BU14" s="32"/>
      <c r="BV14" s="32"/>
      <c r="BW14" s="32"/>
      <c r="BX14" s="32"/>
      <c r="BY14" s="57"/>
      <c r="BZ14" s="98"/>
      <c r="CA14" s="32"/>
      <c r="CB14" s="32"/>
      <c r="CC14" s="32"/>
      <c r="CD14" s="98"/>
      <c r="CE14" s="57"/>
      <c r="CF14" s="57"/>
      <c r="CG14" s="32"/>
      <c r="CH14" s="32"/>
      <c r="CI14" s="32"/>
    </row>
    <row r="16" spans="1:87" ht="21" customHeight="1">
      <c r="W16" s="48" t="s">
        <v>271</v>
      </c>
      <c r="X16" s="48" t="s">
        <v>272</v>
      </c>
      <c r="Y16" s="48" t="s">
        <v>273</v>
      </c>
      <c r="Z16" s="48" t="s">
        <v>274</v>
      </c>
      <c r="AA16" s="47" t="s">
        <v>274</v>
      </c>
    </row>
    <row r="17" spans="23:30" ht="21" customHeight="1">
      <c r="W17" s="52">
        <f>胡蝶蘭オーダーシート!D12</f>
        <v>0</v>
      </c>
      <c r="X17" s="52">
        <f>胡蝶蘭オーダーシート!D13</f>
        <v>0</v>
      </c>
      <c r="Y17" s="52">
        <f>胡蝶蘭オーダーシート!D14</f>
        <v>0</v>
      </c>
      <c r="Z17" s="52">
        <f>胡蝶蘭オーダーシート!D15</f>
        <v>0</v>
      </c>
      <c r="AA17" s="50" t="e">
        <f>お支払い方法選択!#REF!</f>
        <v>#REF!</v>
      </c>
    </row>
    <row r="18" spans="23:30" ht="9" customHeight="1"/>
    <row r="19" spans="23:30" ht="20.25" customHeight="1">
      <c r="W19" s="61" t="s">
        <v>184</v>
      </c>
      <c r="X19" s="61" t="s">
        <v>13</v>
      </c>
      <c r="Y19" s="61" t="s">
        <v>6</v>
      </c>
      <c r="Z19" s="61" t="s">
        <v>3</v>
      </c>
      <c r="AA19" s="61" t="s">
        <v>7</v>
      </c>
      <c r="AB19" s="61" t="s">
        <v>4</v>
      </c>
      <c r="AC19" s="61" t="s">
        <v>185</v>
      </c>
      <c r="AD19" s="61" t="s">
        <v>0</v>
      </c>
    </row>
    <row r="20" spans="23:30" ht="20.25" customHeight="1">
      <c r="W20" s="59">
        <f>胡蝶蘭オーダーシート!D27</f>
        <v>0</v>
      </c>
      <c r="X20" s="59">
        <f>胡蝶蘭オーダーシート!D28</f>
        <v>0</v>
      </c>
      <c r="Y20" s="59">
        <f>胡蝶蘭オーダーシート!D29</f>
        <v>0</v>
      </c>
      <c r="Z20" s="59">
        <f>胡蝶蘭オーダーシート!D30</f>
        <v>0</v>
      </c>
      <c r="AA20" s="59">
        <f>胡蝶蘭オーダーシート!D31</f>
        <v>0</v>
      </c>
      <c r="AB20" s="59">
        <f>胡蝶蘭オーダーシート!D32</f>
        <v>0</v>
      </c>
      <c r="AC20" s="60">
        <f>AZ14</f>
        <v>0</v>
      </c>
      <c r="AD20" s="60">
        <f>胡蝶蘭オーダーシート!D33</f>
        <v>0</v>
      </c>
    </row>
    <row r="21" spans="23:30" ht="9.75" customHeight="1"/>
  </sheetData>
  <phoneticPr fontId="8"/>
  <conditionalFormatting sqref="H1:H2">
    <cfRule type="cellIs" dxfId="1" priority="2" operator="equal">
      <formula>"自社配送"</formula>
    </cfRule>
  </conditionalFormatting>
  <conditionalFormatting sqref="H13:H14">
    <cfRule type="cellIs" dxfId="0" priority="1" operator="equal">
      <formula>"自社配送"</formula>
    </cfRule>
  </conditionalFormatting>
  <dataValidations count="12">
    <dataValidation type="list" errorStyle="information" allowBlank="1" showInputMessage="1" promptTitle="雰囲気" prompt="_x000a_ご希望の雰囲気を選択してください。_x000a__x000a_選択肢に当てはまるものが無い場合は入力をしてください。_x000a_" sqref="BC2 Y11 BC14"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2 AC11 BG14" xr:uid="{CAFB0E5D-FC55-4649-906C-23A84400F611}">
      <formula1>"弊社で作成,不要"</formula1>
    </dataValidation>
    <dataValidation type="list" errorStyle="information" allowBlank="1" sqref="AY2 AC8 AY14 AC20"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2 AD8 AZ14 AD20"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2:BB2 W11:X11 BA14:BB14"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2 AA11 BE14"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2 Z11 BD14"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2 AB11 BF14" xr:uid="{48665003-5B6D-4D5A-94EB-B103A509147C}">
      <formula1>"弊社で作成（代筆）,お客様ご用意,不要"</formula1>
    </dataValidation>
    <dataValidation type="list" errorStyle="information" allowBlank="1" showInputMessage="1" showErrorMessage="1" sqref="H2 H14" xr:uid="{00000000-0002-0000-0300-000009000000}">
      <formula1>"宅急便,自社配送,店頭受け渡し"</formula1>
    </dataValidation>
    <dataValidation type="list" errorStyle="information" allowBlank="1" showInputMessage="1" sqref="G2 G14" xr:uid="{00000000-0002-0000-0300-00000A000000}">
      <formula1>"午前中,12:00～14:00,14:00～16:00,16:00～18:00,18:00～20:00,20:00～21:00,希望無し"</formula1>
    </dataValidation>
    <dataValidation type="list" errorStyle="information" allowBlank="1" showInputMessage="1" sqref="H2 H14" xr:uid="{3A35083C-0E36-4EC5-BB7E-7F64BFA9EDA0}">
      <formula1>"宅急便,自社配送,店頭受け渡し"</formula1>
    </dataValidation>
    <dataValidation type="list" errorStyle="information" allowBlank="1" showInputMessage="1" showErrorMessage="1" sqref="M2 M14"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s>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7B95-E268-4C98-A4CF-D12DB100ACFF}">
  <sheetPr codeName="Sheet17">
    <tabColor theme="3" tint="-0.249977111117893"/>
  </sheetPr>
  <dimension ref="A1:CX33"/>
  <sheetViews>
    <sheetView workbookViewId="0">
      <selection activeCell="P14" sqref="P14:Z14"/>
    </sheetView>
  </sheetViews>
  <sheetFormatPr defaultColWidth="2.5" defaultRowHeight="16.5" customHeight="1"/>
  <cols>
    <col min="1" max="55" width="2.375" style="286" customWidth="1"/>
    <col min="56" max="16384" width="2.5" style="286"/>
  </cols>
  <sheetData>
    <row r="1" spans="1:102" ht="77.25" customHeight="1"/>
    <row r="2" spans="1:102" ht="9" customHeight="1">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row>
    <row r="3" spans="1:102" ht="28.5" customHeight="1">
      <c r="A3" s="88"/>
      <c r="B3" s="89"/>
      <c r="C3" s="90" t="s">
        <v>310</v>
      </c>
      <c r="D3" s="91"/>
      <c r="E3" s="92"/>
      <c r="F3" s="92"/>
      <c r="G3" s="92"/>
      <c r="H3" s="92"/>
      <c r="I3" s="92"/>
      <c r="J3" s="92"/>
      <c r="K3" s="92"/>
      <c r="L3" s="92"/>
      <c r="M3" s="92"/>
      <c r="N3" s="92"/>
      <c r="O3" s="92"/>
      <c r="P3" s="91"/>
      <c r="Q3" s="91"/>
      <c r="R3" s="92"/>
      <c r="S3" s="92"/>
      <c r="T3" s="92"/>
      <c r="U3" s="92"/>
      <c r="V3" s="92"/>
      <c r="W3" s="92"/>
      <c r="X3" s="92"/>
      <c r="Y3" s="92"/>
      <c r="Z3" s="92"/>
      <c r="AA3" s="92"/>
      <c r="AB3" s="88"/>
      <c r="AC3" s="88"/>
      <c r="AD3" s="92"/>
      <c r="AE3" s="92"/>
      <c r="AF3" s="92"/>
      <c r="AG3" s="92"/>
      <c r="AH3" s="92"/>
      <c r="AI3" s="92"/>
      <c r="AJ3" s="91"/>
      <c r="AK3" s="88"/>
      <c r="AL3" s="88"/>
      <c r="AM3" s="88"/>
      <c r="AN3" s="88"/>
      <c r="AO3" s="88"/>
      <c r="AP3" s="88"/>
      <c r="AQ3" s="92"/>
      <c r="AR3" s="92"/>
      <c r="AS3" s="92"/>
      <c r="AT3" s="92"/>
      <c r="AU3" s="92"/>
      <c r="AV3" s="92"/>
      <c r="AW3" s="92"/>
      <c r="AX3" s="92"/>
      <c r="AY3" s="92"/>
      <c r="AZ3" s="92"/>
      <c r="BA3" s="92"/>
      <c r="BB3" s="92"/>
      <c r="BC3" s="92"/>
      <c r="BD3" s="88"/>
      <c r="BE3" s="88"/>
      <c r="BF3" s="88"/>
      <c r="BG3" s="90"/>
      <c r="BH3" s="90"/>
      <c r="BI3" s="90"/>
      <c r="BJ3" s="90"/>
      <c r="BK3" s="90"/>
      <c r="BL3" s="90"/>
      <c r="BM3" s="90"/>
      <c r="BN3" s="90"/>
      <c r="BO3" s="90"/>
      <c r="BP3" s="90"/>
      <c r="BQ3" s="90"/>
      <c r="BR3" s="90"/>
      <c r="BS3" s="90"/>
      <c r="BT3" s="90"/>
      <c r="BU3" s="90"/>
      <c r="BV3" s="90"/>
      <c r="BW3" s="90"/>
      <c r="BX3" s="90"/>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row>
    <row r="4" spans="1:102" ht="14.25" customHeight="1" thickBot="1">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row>
    <row r="5" spans="1:102" ht="19.5" customHeight="1">
      <c r="A5" s="88"/>
      <c r="B5" s="88"/>
      <c r="C5" s="686"/>
      <c r="D5" s="687"/>
      <c r="E5" s="691"/>
      <c r="F5" s="691"/>
      <c r="G5" s="691"/>
      <c r="H5" s="691"/>
      <c r="I5" s="691"/>
      <c r="J5" s="691"/>
      <c r="K5" s="691"/>
      <c r="L5" s="691"/>
      <c r="M5" s="691"/>
      <c r="N5" s="691"/>
      <c r="O5" s="706"/>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row>
    <row r="6" spans="1:102" ht="28.5" customHeight="1" thickBot="1">
      <c r="A6" s="88"/>
      <c r="B6" s="89"/>
      <c r="C6" s="688"/>
      <c r="D6" s="689"/>
      <c r="E6" s="690" t="s">
        <v>237</v>
      </c>
      <c r="F6" s="690"/>
      <c r="G6" s="690"/>
      <c r="H6" s="690"/>
      <c r="I6" s="690"/>
      <c r="J6" s="690"/>
      <c r="K6" s="690"/>
      <c r="L6" s="690"/>
      <c r="M6" s="690"/>
      <c r="N6" s="690"/>
      <c r="O6" s="707"/>
      <c r="P6" s="91"/>
      <c r="Q6" s="93"/>
      <c r="R6" s="92"/>
      <c r="S6" s="92"/>
      <c r="T6" s="92"/>
      <c r="U6" s="92"/>
      <c r="V6" s="92"/>
      <c r="W6" s="92"/>
      <c r="X6" s="92"/>
      <c r="Y6" s="92"/>
      <c r="Z6" s="92"/>
      <c r="AA6" s="92"/>
      <c r="AB6" s="88"/>
      <c r="AC6" s="88"/>
      <c r="AD6" s="92"/>
      <c r="AE6" s="92"/>
      <c r="AF6" s="92"/>
      <c r="AG6" s="92"/>
      <c r="AH6" s="92"/>
      <c r="AI6" s="92"/>
      <c r="AJ6" s="91"/>
      <c r="AK6" s="88"/>
      <c r="AL6" s="88"/>
      <c r="AM6" s="88"/>
      <c r="AN6" s="88"/>
      <c r="AO6" s="88"/>
      <c r="AP6" s="88"/>
      <c r="AQ6" s="92"/>
      <c r="AR6" s="92"/>
      <c r="AS6" s="92"/>
      <c r="AT6" s="92"/>
      <c r="AU6" s="92"/>
      <c r="AV6" s="92"/>
      <c r="AW6" s="92"/>
      <c r="AX6" s="92"/>
      <c r="AY6" s="92"/>
      <c r="AZ6" s="92"/>
      <c r="BA6" s="92"/>
      <c r="BB6" s="92"/>
      <c r="BC6" s="92"/>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row>
    <row r="7" spans="1:102" ht="14.25" customHeight="1">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row>
    <row r="8" spans="1:102" ht="14.25" customHeight="1" thickBot="1">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row>
    <row r="9" spans="1:102" ht="19.5" customHeight="1">
      <c r="A9" s="88"/>
      <c r="B9" s="89"/>
      <c r="C9" s="686"/>
      <c r="D9" s="687"/>
      <c r="E9" s="691"/>
      <c r="F9" s="691"/>
      <c r="G9" s="691"/>
      <c r="H9" s="691"/>
      <c r="I9" s="691"/>
      <c r="J9" s="691"/>
      <c r="K9" s="691"/>
      <c r="L9" s="691"/>
      <c r="M9" s="691"/>
      <c r="N9" s="691"/>
      <c r="O9" s="692"/>
      <c r="P9" s="696" t="s">
        <v>160</v>
      </c>
      <c r="Q9" s="696"/>
      <c r="R9" s="696"/>
      <c r="S9" s="696"/>
      <c r="T9" s="696"/>
      <c r="U9" s="696"/>
      <c r="V9" s="696"/>
      <c r="W9" s="696"/>
      <c r="X9" s="696"/>
      <c r="Y9" s="696"/>
      <c r="Z9" s="697"/>
      <c r="AA9" s="92"/>
      <c r="AB9" s="88"/>
      <c r="AC9" s="88"/>
      <c r="AD9" s="92"/>
      <c r="AE9" s="92"/>
      <c r="AF9" s="92"/>
      <c r="AG9" s="92"/>
      <c r="AH9" s="92"/>
      <c r="AI9" s="92"/>
      <c r="AJ9" s="91"/>
      <c r="AK9" s="88"/>
      <c r="AL9" s="88"/>
      <c r="AM9" s="88"/>
      <c r="AN9" s="88"/>
      <c r="AO9" s="88"/>
      <c r="AP9" s="88"/>
      <c r="AQ9" s="92"/>
      <c r="AR9" s="92"/>
      <c r="AS9" s="92"/>
      <c r="AT9" s="92"/>
      <c r="AU9" s="92"/>
      <c r="AV9" s="92"/>
      <c r="AW9" s="92"/>
      <c r="AX9" s="92"/>
      <c r="AY9" s="92"/>
      <c r="AZ9" s="92"/>
      <c r="BA9" s="92"/>
      <c r="BB9" s="92"/>
      <c r="BC9" s="92"/>
      <c r="BD9" s="88"/>
      <c r="BE9" s="88"/>
      <c r="BF9" s="88"/>
      <c r="BG9" s="90"/>
      <c r="BH9" s="90"/>
      <c r="BI9" s="90"/>
      <c r="BJ9" s="90"/>
      <c r="BK9" s="90"/>
      <c r="BL9" s="90"/>
      <c r="BM9" s="90"/>
      <c r="BN9" s="90"/>
      <c r="BO9" s="90"/>
      <c r="BP9" s="90"/>
      <c r="BQ9" s="90"/>
      <c r="BR9" s="90"/>
      <c r="BS9" s="90"/>
      <c r="BT9" s="90"/>
      <c r="BU9" s="90"/>
      <c r="BV9" s="90"/>
      <c r="BW9" s="90"/>
      <c r="BX9" s="90"/>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row>
    <row r="10" spans="1:102" ht="28.5" customHeight="1" thickBot="1">
      <c r="A10" s="88"/>
      <c r="B10" s="89"/>
      <c r="C10" s="688"/>
      <c r="D10" s="689"/>
      <c r="E10" s="690" t="s">
        <v>236</v>
      </c>
      <c r="F10" s="690"/>
      <c r="G10" s="690"/>
      <c r="H10" s="690"/>
      <c r="I10" s="690"/>
      <c r="J10" s="690"/>
      <c r="K10" s="690"/>
      <c r="L10" s="690"/>
      <c r="M10" s="690"/>
      <c r="N10" s="690"/>
      <c r="O10" s="690"/>
      <c r="P10" s="694"/>
      <c r="Q10" s="694"/>
      <c r="R10" s="694"/>
      <c r="S10" s="694"/>
      <c r="T10" s="694"/>
      <c r="U10" s="694"/>
      <c r="V10" s="694"/>
      <c r="W10" s="694"/>
      <c r="X10" s="694"/>
      <c r="Y10" s="694"/>
      <c r="Z10" s="705"/>
      <c r="AA10" s="92"/>
      <c r="AB10" s="88"/>
      <c r="AC10" s="88"/>
      <c r="AD10" s="92"/>
      <c r="AE10" s="92"/>
      <c r="AF10" s="92"/>
      <c r="AG10" s="92"/>
      <c r="AH10" s="92"/>
      <c r="AI10" s="92"/>
      <c r="AJ10" s="91"/>
      <c r="AK10" s="88"/>
      <c r="AL10" s="88"/>
      <c r="AM10" s="88"/>
      <c r="AN10" s="88"/>
      <c r="AO10" s="88"/>
      <c r="AP10" s="88"/>
      <c r="AQ10" s="92"/>
      <c r="AR10" s="92"/>
      <c r="AS10" s="92"/>
      <c r="AT10" s="92"/>
      <c r="AU10" s="92"/>
      <c r="AV10" s="92"/>
      <c r="AW10" s="92"/>
      <c r="AX10" s="92"/>
      <c r="AY10" s="92"/>
      <c r="AZ10" s="92"/>
      <c r="BA10" s="92"/>
      <c r="BB10" s="92"/>
      <c r="BC10" s="92"/>
      <c r="BD10" s="88"/>
      <c r="BE10" s="88"/>
      <c r="BF10" s="88"/>
      <c r="BG10" s="90"/>
      <c r="BH10" s="90"/>
      <c r="BI10" s="90"/>
      <c r="BJ10" s="90"/>
      <c r="BK10" s="90"/>
      <c r="BL10" s="90"/>
      <c r="BM10" s="90"/>
      <c r="BN10" s="90"/>
      <c r="BO10" s="90"/>
      <c r="BP10" s="90"/>
      <c r="BQ10" s="90"/>
      <c r="BR10" s="90"/>
      <c r="BS10" s="90"/>
      <c r="BT10" s="90"/>
      <c r="BU10" s="90"/>
      <c r="BV10" s="90"/>
      <c r="BW10" s="90"/>
      <c r="BX10" s="90"/>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row>
    <row r="11" spans="1:102" ht="14.25" customHeight="1">
      <c r="A11" s="89"/>
      <c r="B11" s="88"/>
      <c r="C11" s="88"/>
      <c r="D11" s="88"/>
      <c r="E11" s="88"/>
      <c r="F11" s="88"/>
      <c r="G11" s="88"/>
      <c r="H11" s="88"/>
      <c r="I11" s="92"/>
      <c r="J11" s="92"/>
      <c r="K11" s="92"/>
      <c r="L11" s="92"/>
      <c r="M11" s="92"/>
      <c r="N11" s="92"/>
      <c r="O11" s="91"/>
      <c r="P11" s="91"/>
      <c r="Q11" s="92"/>
      <c r="R11" s="92"/>
      <c r="S11" s="92"/>
      <c r="T11" s="92"/>
      <c r="U11" s="92"/>
      <c r="V11" s="92"/>
      <c r="W11" s="92"/>
      <c r="X11" s="92"/>
      <c r="Y11" s="92"/>
      <c r="Z11" s="92"/>
      <c r="AA11" s="88"/>
      <c r="AB11" s="88"/>
      <c r="AC11" s="92"/>
      <c r="AD11" s="92"/>
      <c r="AE11" s="92"/>
      <c r="AF11" s="92"/>
      <c r="AG11" s="92"/>
      <c r="AH11" s="92"/>
      <c r="AI11" s="91"/>
      <c r="AJ11" s="88"/>
      <c r="AK11" s="88"/>
      <c r="AL11" s="88"/>
      <c r="AM11" s="88"/>
      <c r="AN11" s="92"/>
      <c r="AO11" s="92"/>
      <c r="AP11" s="92"/>
      <c r="AQ11" s="92"/>
      <c r="AR11" s="92"/>
      <c r="AS11" s="92"/>
      <c r="AT11" s="92"/>
      <c r="AU11" s="92"/>
      <c r="AV11" s="92"/>
      <c r="AW11" s="92"/>
      <c r="AX11" s="92"/>
      <c r="AY11" s="92"/>
      <c r="AZ11" s="92"/>
      <c r="BA11" s="92"/>
      <c r="BB11" s="92"/>
      <c r="BC11" s="92"/>
      <c r="BD11" s="88"/>
      <c r="BE11" s="88"/>
      <c r="BF11" s="88"/>
      <c r="BG11" s="90"/>
      <c r="BH11" s="90"/>
      <c r="BI11" s="90"/>
      <c r="BJ11" s="90"/>
      <c r="BK11" s="90"/>
      <c r="BL11" s="90"/>
      <c r="BM11" s="90"/>
      <c r="BN11" s="90"/>
      <c r="BO11" s="90"/>
      <c r="BP11" s="90"/>
      <c r="BQ11" s="90"/>
      <c r="BR11" s="90"/>
      <c r="BS11" s="90"/>
      <c r="BT11" s="90"/>
      <c r="BU11" s="90"/>
      <c r="BV11" s="90"/>
      <c r="BW11" s="90"/>
      <c r="BX11" s="90"/>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row>
    <row r="12" spans="1:102" ht="14.25" customHeight="1" thickBot="1">
      <c r="A12" s="89"/>
      <c r="B12" s="88"/>
      <c r="C12" s="88"/>
      <c r="D12" s="88"/>
      <c r="E12" s="88"/>
      <c r="F12" s="88"/>
      <c r="G12" s="88"/>
      <c r="H12" s="88"/>
      <c r="I12" s="92"/>
      <c r="J12" s="92"/>
      <c r="K12" s="92"/>
      <c r="L12" s="92"/>
      <c r="M12" s="92"/>
      <c r="N12" s="92"/>
      <c r="O12" s="91"/>
      <c r="P12" s="91"/>
      <c r="Q12" s="92"/>
      <c r="R12" s="92"/>
      <c r="S12" s="92"/>
      <c r="T12" s="92"/>
      <c r="U12" s="92"/>
      <c r="V12" s="92"/>
      <c r="W12" s="92"/>
      <c r="X12" s="92"/>
      <c r="Y12" s="92"/>
      <c r="Z12" s="92"/>
      <c r="AA12" s="88"/>
      <c r="AB12" s="88"/>
      <c r="AC12" s="92"/>
      <c r="AD12" s="92"/>
      <c r="AE12" s="92"/>
      <c r="AF12" s="92"/>
      <c r="AG12" s="92"/>
      <c r="AH12" s="92"/>
      <c r="AI12" s="91"/>
      <c r="AJ12" s="88"/>
      <c r="AK12" s="88"/>
      <c r="AL12" s="288" t="s">
        <v>246</v>
      </c>
      <c r="AM12" s="92"/>
      <c r="AN12" s="92"/>
      <c r="AO12" s="92"/>
      <c r="AP12" s="92"/>
      <c r="AQ12" s="92"/>
      <c r="AR12" s="92"/>
      <c r="AS12" s="92"/>
      <c r="AT12" s="92"/>
      <c r="AU12" s="92"/>
      <c r="AV12" s="92"/>
      <c r="AW12" s="92"/>
      <c r="AX12" s="92"/>
      <c r="AY12" s="92"/>
      <c r="AZ12" s="92"/>
      <c r="BA12" s="92"/>
      <c r="BB12" s="92"/>
      <c r="BC12" s="88"/>
      <c r="BD12" s="88"/>
      <c r="BE12" s="88"/>
      <c r="BF12" s="90"/>
      <c r="BG12" s="90"/>
      <c r="BH12" s="90"/>
      <c r="BI12" s="90"/>
      <c r="BJ12" s="90"/>
      <c r="BK12" s="90"/>
      <c r="BL12" s="90"/>
      <c r="BM12" s="90"/>
      <c r="BN12" s="90"/>
      <c r="BO12" s="90"/>
      <c r="BP12" s="90"/>
      <c r="BQ12" s="90"/>
      <c r="BR12" s="90"/>
      <c r="BS12" s="90"/>
      <c r="BT12" s="90"/>
      <c r="BU12" s="90"/>
      <c r="BV12" s="90"/>
      <c r="BW12" s="90"/>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row>
    <row r="13" spans="1:102" ht="19.5" customHeight="1">
      <c r="A13" s="88"/>
      <c r="B13" s="89"/>
      <c r="C13" s="686"/>
      <c r="D13" s="687"/>
      <c r="E13" s="691"/>
      <c r="F13" s="691"/>
      <c r="G13" s="691"/>
      <c r="H13" s="691"/>
      <c r="I13" s="691"/>
      <c r="J13" s="691"/>
      <c r="K13" s="691"/>
      <c r="L13" s="691"/>
      <c r="M13" s="691"/>
      <c r="N13" s="691"/>
      <c r="O13" s="692"/>
      <c r="P13" s="696" t="s">
        <v>308</v>
      </c>
      <c r="Q13" s="696"/>
      <c r="R13" s="696"/>
      <c r="S13" s="696"/>
      <c r="T13" s="696"/>
      <c r="U13" s="696"/>
      <c r="V13" s="696"/>
      <c r="W13" s="696"/>
      <c r="X13" s="696"/>
      <c r="Y13" s="696"/>
      <c r="Z13" s="696"/>
      <c r="AA13" s="696" t="s">
        <v>170</v>
      </c>
      <c r="AB13" s="696"/>
      <c r="AC13" s="696"/>
      <c r="AD13" s="696"/>
      <c r="AE13" s="696"/>
      <c r="AF13" s="696"/>
      <c r="AG13" s="696"/>
      <c r="AH13" s="696"/>
      <c r="AI13" s="696"/>
      <c r="AJ13" s="696"/>
      <c r="AK13" s="697"/>
      <c r="AL13" s="700" t="s">
        <v>99</v>
      </c>
      <c r="AM13" s="701"/>
      <c r="AN13" s="701"/>
      <c r="AO13" s="701"/>
      <c r="AP13" s="701"/>
      <c r="AQ13" s="701"/>
      <c r="AR13" s="701"/>
      <c r="AS13" s="701"/>
      <c r="AT13" s="701" t="s">
        <v>17</v>
      </c>
      <c r="AU13" s="701"/>
      <c r="AV13" s="701"/>
      <c r="AW13" s="701"/>
      <c r="AX13" s="701"/>
      <c r="AY13" s="701"/>
      <c r="AZ13" s="701"/>
      <c r="BA13" s="701"/>
      <c r="BB13" s="701" t="s">
        <v>160</v>
      </c>
      <c r="BC13" s="701"/>
      <c r="BD13" s="701"/>
      <c r="BE13" s="701"/>
      <c r="BF13" s="701"/>
      <c r="BG13" s="701"/>
      <c r="BH13" s="701"/>
      <c r="BI13" s="701"/>
      <c r="BJ13" s="701" t="s">
        <v>97</v>
      </c>
      <c r="BK13" s="701"/>
      <c r="BL13" s="701"/>
      <c r="BM13" s="701"/>
      <c r="BN13" s="701"/>
      <c r="BO13" s="701"/>
      <c r="BP13" s="701"/>
      <c r="BQ13" s="701"/>
      <c r="BR13" s="701" t="s">
        <v>238</v>
      </c>
      <c r="BS13" s="701"/>
      <c r="BT13" s="701"/>
      <c r="BU13" s="701"/>
      <c r="BV13" s="701"/>
      <c r="BW13" s="701"/>
      <c r="BX13" s="701"/>
      <c r="BY13" s="711"/>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row>
    <row r="14" spans="1:102" ht="28.5" customHeight="1" thickBot="1">
      <c r="A14" s="88"/>
      <c r="B14" s="89"/>
      <c r="C14" s="688"/>
      <c r="D14" s="689"/>
      <c r="E14" s="690" t="s">
        <v>295</v>
      </c>
      <c r="F14" s="690"/>
      <c r="G14" s="690"/>
      <c r="H14" s="690"/>
      <c r="I14" s="690"/>
      <c r="J14" s="690"/>
      <c r="K14" s="690"/>
      <c r="L14" s="690"/>
      <c r="M14" s="690"/>
      <c r="N14" s="690"/>
      <c r="O14" s="690"/>
      <c r="P14" s="694"/>
      <c r="Q14" s="694"/>
      <c r="R14" s="694"/>
      <c r="S14" s="694"/>
      <c r="T14" s="694"/>
      <c r="U14" s="694"/>
      <c r="V14" s="694"/>
      <c r="W14" s="694"/>
      <c r="X14" s="694"/>
      <c r="Y14" s="694"/>
      <c r="Z14" s="695"/>
      <c r="AA14" s="695"/>
      <c r="AB14" s="698"/>
      <c r="AC14" s="698"/>
      <c r="AD14" s="698"/>
      <c r="AE14" s="698"/>
      <c r="AF14" s="698"/>
      <c r="AG14" s="698"/>
      <c r="AH14" s="698"/>
      <c r="AI14" s="698"/>
      <c r="AJ14" s="698"/>
      <c r="AK14" s="699"/>
      <c r="AL14" s="710"/>
      <c r="AM14" s="698"/>
      <c r="AN14" s="698"/>
      <c r="AO14" s="698"/>
      <c r="AP14" s="698"/>
      <c r="AQ14" s="698"/>
      <c r="AR14" s="708" t="s">
        <v>100</v>
      </c>
      <c r="AS14" s="709"/>
      <c r="AT14" s="695"/>
      <c r="AU14" s="698"/>
      <c r="AV14" s="698"/>
      <c r="AW14" s="698"/>
      <c r="AX14" s="698"/>
      <c r="AY14" s="698"/>
      <c r="AZ14" s="284" t="s">
        <v>17</v>
      </c>
      <c r="BA14" s="285"/>
      <c r="BB14" s="694"/>
      <c r="BC14" s="694"/>
      <c r="BD14" s="694"/>
      <c r="BE14" s="694"/>
      <c r="BF14" s="694"/>
      <c r="BG14" s="694"/>
      <c r="BH14" s="694"/>
      <c r="BI14" s="694"/>
      <c r="BJ14" s="694"/>
      <c r="BK14" s="694"/>
      <c r="BL14" s="694"/>
      <c r="BM14" s="694"/>
      <c r="BN14" s="694"/>
      <c r="BO14" s="694"/>
      <c r="BP14" s="694"/>
      <c r="BQ14" s="694"/>
      <c r="BR14" s="694"/>
      <c r="BS14" s="694"/>
      <c r="BT14" s="694"/>
      <c r="BU14" s="694"/>
      <c r="BV14" s="694"/>
      <c r="BW14" s="694"/>
      <c r="BX14" s="694"/>
      <c r="BY14" s="705"/>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row>
    <row r="15" spans="1:102" ht="14.25" customHeight="1">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row>
    <row r="16" spans="1:102" ht="14.25" customHeight="1" thickBo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289" t="s">
        <v>246</v>
      </c>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row>
    <row r="17" spans="1:102" ht="19.5" customHeight="1">
      <c r="A17" s="88"/>
      <c r="B17" s="88"/>
      <c r="C17" s="686"/>
      <c r="D17" s="687"/>
      <c r="E17" s="691"/>
      <c r="F17" s="691"/>
      <c r="G17" s="691"/>
      <c r="H17" s="691"/>
      <c r="I17" s="691"/>
      <c r="J17" s="691"/>
      <c r="K17" s="691"/>
      <c r="L17" s="691"/>
      <c r="M17" s="691"/>
      <c r="N17" s="691"/>
      <c r="O17" s="692"/>
      <c r="P17" s="696" t="s">
        <v>308</v>
      </c>
      <c r="Q17" s="696"/>
      <c r="R17" s="696"/>
      <c r="S17" s="696"/>
      <c r="T17" s="696"/>
      <c r="U17" s="696"/>
      <c r="V17" s="696"/>
      <c r="W17" s="696"/>
      <c r="X17" s="696"/>
      <c r="Y17" s="696"/>
      <c r="Z17" s="696"/>
      <c r="AA17" s="696" t="s">
        <v>306</v>
      </c>
      <c r="AB17" s="696"/>
      <c r="AC17" s="696"/>
      <c r="AD17" s="696"/>
      <c r="AE17" s="696"/>
      <c r="AF17" s="696"/>
      <c r="AG17" s="696"/>
      <c r="AH17" s="696"/>
      <c r="AI17" s="696"/>
      <c r="AJ17" s="696"/>
      <c r="AK17" s="696"/>
      <c r="AL17" s="702" t="s">
        <v>6</v>
      </c>
      <c r="AM17" s="702"/>
      <c r="AN17" s="702"/>
      <c r="AO17" s="702"/>
      <c r="AP17" s="702"/>
      <c r="AQ17" s="702"/>
      <c r="AR17" s="702"/>
      <c r="AS17" s="702" t="s">
        <v>307</v>
      </c>
      <c r="AT17" s="702"/>
      <c r="AU17" s="702"/>
      <c r="AV17" s="702"/>
      <c r="AW17" s="702"/>
      <c r="AX17" s="702"/>
      <c r="AY17" s="702"/>
      <c r="AZ17" s="702"/>
      <c r="BA17" s="702"/>
      <c r="BB17" s="702"/>
      <c r="BC17" s="702"/>
      <c r="BD17" s="702"/>
      <c r="BE17" s="702"/>
      <c r="BF17" s="702"/>
      <c r="BG17" s="702"/>
      <c r="BH17" s="702"/>
      <c r="BI17" s="703"/>
      <c r="BJ17" s="700" t="s">
        <v>99</v>
      </c>
      <c r="BK17" s="701"/>
      <c r="BL17" s="701"/>
      <c r="BM17" s="701"/>
      <c r="BN17" s="701"/>
      <c r="BO17" s="701"/>
      <c r="BP17" s="701"/>
      <c r="BQ17" s="701"/>
      <c r="BR17" s="701" t="s">
        <v>17</v>
      </c>
      <c r="BS17" s="701"/>
      <c r="BT17" s="701"/>
      <c r="BU17" s="701"/>
      <c r="BV17" s="701"/>
      <c r="BW17" s="701"/>
      <c r="BX17" s="701"/>
      <c r="BY17" s="701"/>
      <c r="BZ17" s="701" t="s">
        <v>160</v>
      </c>
      <c r="CA17" s="701"/>
      <c r="CB17" s="701"/>
      <c r="CC17" s="701"/>
      <c r="CD17" s="701"/>
      <c r="CE17" s="701"/>
      <c r="CF17" s="701"/>
      <c r="CG17" s="701"/>
      <c r="CH17" s="701" t="s">
        <v>97</v>
      </c>
      <c r="CI17" s="701"/>
      <c r="CJ17" s="701"/>
      <c r="CK17" s="701"/>
      <c r="CL17" s="701"/>
      <c r="CM17" s="701"/>
      <c r="CN17" s="701"/>
      <c r="CO17" s="701"/>
      <c r="CP17" s="701" t="s">
        <v>238</v>
      </c>
      <c r="CQ17" s="701"/>
      <c r="CR17" s="701"/>
      <c r="CS17" s="701"/>
      <c r="CT17" s="701"/>
      <c r="CU17" s="701"/>
      <c r="CV17" s="701"/>
      <c r="CW17" s="711"/>
      <c r="CX17" s="88"/>
    </row>
    <row r="18" spans="1:102" ht="34.5" customHeight="1" thickBot="1">
      <c r="A18" s="88"/>
      <c r="B18" s="89"/>
      <c r="C18" s="688"/>
      <c r="D18" s="689"/>
      <c r="E18" s="690" t="s">
        <v>294</v>
      </c>
      <c r="F18" s="690"/>
      <c r="G18" s="690"/>
      <c r="H18" s="690"/>
      <c r="I18" s="690"/>
      <c r="J18" s="690"/>
      <c r="K18" s="690"/>
      <c r="L18" s="690"/>
      <c r="M18" s="690"/>
      <c r="N18" s="690"/>
      <c r="O18" s="690"/>
      <c r="P18" s="694"/>
      <c r="Q18" s="694"/>
      <c r="R18" s="694"/>
      <c r="S18" s="694"/>
      <c r="T18" s="694"/>
      <c r="U18" s="694"/>
      <c r="V18" s="694"/>
      <c r="W18" s="694"/>
      <c r="X18" s="694"/>
      <c r="Y18" s="694"/>
      <c r="Z18" s="695"/>
      <c r="AA18" s="694"/>
      <c r="AB18" s="694"/>
      <c r="AC18" s="694"/>
      <c r="AD18" s="694"/>
      <c r="AE18" s="694"/>
      <c r="AF18" s="694"/>
      <c r="AG18" s="694"/>
      <c r="AH18" s="694"/>
      <c r="AI18" s="694"/>
      <c r="AJ18" s="694"/>
      <c r="AK18" s="694"/>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704"/>
      <c r="BJ18" s="710"/>
      <c r="BK18" s="698"/>
      <c r="BL18" s="698"/>
      <c r="BM18" s="698"/>
      <c r="BN18" s="698"/>
      <c r="BO18" s="698"/>
      <c r="BP18" s="708" t="s">
        <v>100</v>
      </c>
      <c r="BQ18" s="709"/>
      <c r="BR18" s="695"/>
      <c r="BS18" s="698"/>
      <c r="BT18" s="698"/>
      <c r="BU18" s="698"/>
      <c r="BV18" s="698"/>
      <c r="BW18" s="698"/>
      <c r="BX18" s="284" t="s">
        <v>17</v>
      </c>
      <c r="BY18" s="285"/>
      <c r="BZ18" s="694"/>
      <c r="CA18" s="694"/>
      <c r="CB18" s="694"/>
      <c r="CC18" s="694"/>
      <c r="CD18" s="694"/>
      <c r="CE18" s="694"/>
      <c r="CF18" s="694"/>
      <c r="CG18" s="694"/>
      <c r="CH18" s="694"/>
      <c r="CI18" s="694"/>
      <c r="CJ18" s="694"/>
      <c r="CK18" s="694"/>
      <c r="CL18" s="694"/>
      <c r="CM18" s="694"/>
      <c r="CN18" s="694"/>
      <c r="CO18" s="694"/>
      <c r="CP18" s="694"/>
      <c r="CQ18" s="694"/>
      <c r="CR18" s="694"/>
      <c r="CS18" s="694"/>
      <c r="CT18" s="694"/>
      <c r="CU18" s="694"/>
      <c r="CV18" s="694"/>
      <c r="CW18" s="705"/>
      <c r="CX18" s="88"/>
    </row>
    <row r="19" spans="1:102" ht="14.2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row>
    <row r="20" spans="1:102" ht="14.2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row>
    <row r="21" spans="1:102" ht="15.75" customHeight="1">
      <c r="A21" s="89"/>
      <c r="B21" s="88"/>
      <c r="C21" s="88"/>
      <c r="D21" s="88"/>
      <c r="E21" s="88"/>
      <c r="F21" s="88"/>
      <c r="G21" s="88"/>
      <c r="H21" s="88"/>
      <c r="I21" s="92"/>
      <c r="J21" s="92"/>
      <c r="K21" s="92"/>
      <c r="L21" s="92"/>
      <c r="M21" s="92"/>
      <c r="N21" s="92"/>
      <c r="O21" s="91"/>
      <c r="P21" s="91"/>
      <c r="Q21" s="92"/>
      <c r="R21" s="92"/>
      <c r="S21" s="92"/>
      <c r="T21" s="92"/>
      <c r="U21" s="92"/>
      <c r="V21" s="92"/>
      <c r="W21" s="92"/>
      <c r="X21" s="92"/>
      <c r="Y21" s="92"/>
      <c r="Z21" s="92"/>
      <c r="AA21" s="88"/>
      <c r="AB21" s="88"/>
      <c r="AC21" s="92"/>
      <c r="AD21" s="92"/>
      <c r="AE21" s="92"/>
      <c r="AF21" s="92"/>
      <c r="AG21" s="92"/>
      <c r="AH21" s="92"/>
      <c r="AI21" s="91"/>
      <c r="AJ21" s="88"/>
      <c r="AK21" s="88"/>
      <c r="AL21" s="88"/>
      <c r="AM21" s="88"/>
      <c r="AN21" s="92"/>
      <c r="AO21" s="92"/>
      <c r="AP21" s="92"/>
      <c r="AQ21" s="92"/>
      <c r="AR21" s="673" t="s">
        <v>101</v>
      </c>
      <c r="AS21" s="674"/>
      <c r="AT21" s="674"/>
      <c r="AU21" s="674"/>
      <c r="AV21" s="674"/>
      <c r="AW21" s="674"/>
      <c r="AX21" s="674"/>
      <c r="AY21" s="674" t="s">
        <v>159</v>
      </c>
      <c r="AZ21" s="674"/>
      <c r="BA21" s="674"/>
      <c r="BB21" s="674"/>
      <c r="BC21" s="674"/>
      <c r="BD21" s="674"/>
      <c r="BE21" s="674" t="s">
        <v>107</v>
      </c>
      <c r="BF21" s="674"/>
      <c r="BG21" s="674"/>
      <c r="BH21" s="674"/>
      <c r="BI21" s="674"/>
      <c r="BJ21" s="674"/>
      <c r="BK21" s="674"/>
      <c r="BL21" s="677"/>
      <c r="BM21" s="90"/>
      <c r="BN21" s="90"/>
      <c r="BO21" s="90"/>
      <c r="BP21" s="90"/>
      <c r="BQ21" s="90"/>
      <c r="BR21" s="90"/>
      <c r="BS21" s="90"/>
      <c r="BT21" s="90"/>
      <c r="BU21" s="90"/>
      <c r="BV21" s="90"/>
      <c r="BW21" s="90"/>
      <c r="BX21" s="90"/>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row>
    <row r="22" spans="1:102" ht="15.75" customHeight="1">
      <c r="A22" s="88"/>
      <c r="B22" s="88"/>
      <c r="C22" s="1"/>
      <c r="D22" s="1"/>
      <c r="E22" s="1"/>
      <c r="F22" s="1"/>
      <c r="G22" s="1"/>
      <c r="H22" s="1"/>
      <c r="I22" s="1"/>
      <c r="J22" s="1"/>
      <c r="K22" s="1"/>
      <c r="L22" s="1"/>
      <c r="M22" s="1"/>
      <c r="N22" s="1"/>
      <c r="O22" s="1"/>
      <c r="P22" s="1"/>
      <c r="Q22" s="1"/>
      <c r="R22" s="1"/>
      <c r="S22" s="1"/>
      <c r="T22" s="1"/>
      <c r="U22" s="1"/>
      <c r="V22" s="1"/>
      <c r="W22" s="1"/>
      <c r="X22" s="1"/>
      <c r="Y22" s="1"/>
      <c r="Z22" s="1"/>
      <c r="AA22" s="1"/>
      <c r="AB22" s="94"/>
      <c r="AC22" s="94"/>
      <c r="AD22" s="94"/>
      <c r="AE22" s="94"/>
      <c r="AF22" s="94"/>
      <c r="AG22" s="94"/>
      <c r="AH22" s="94"/>
      <c r="AI22" s="94"/>
      <c r="AJ22" s="94"/>
      <c r="AK22" s="94"/>
      <c r="AL22" s="94"/>
      <c r="AM22" s="94"/>
      <c r="AN22" s="94"/>
      <c r="AO22" s="94"/>
      <c r="AP22" s="94"/>
      <c r="AQ22" s="94"/>
      <c r="AR22" s="675"/>
      <c r="AS22" s="676"/>
      <c r="AT22" s="676"/>
      <c r="AU22" s="676"/>
      <c r="AV22" s="676"/>
      <c r="AW22" s="676"/>
      <c r="AX22" s="676"/>
      <c r="AY22" s="676"/>
      <c r="AZ22" s="676"/>
      <c r="BA22" s="676"/>
      <c r="BB22" s="676"/>
      <c r="BC22" s="676"/>
      <c r="BD22" s="676"/>
      <c r="BE22" s="676"/>
      <c r="BF22" s="676"/>
      <c r="BG22" s="676"/>
      <c r="BH22" s="676"/>
      <c r="BI22" s="676"/>
      <c r="BJ22" s="676"/>
      <c r="BK22" s="676"/>
      <c r="BL22" s="67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row>
    <row r="23" spans="1:102" ht="16.5" customHeight="1">
      <c r="A23" s="88"/>
      <c r="B23" s="88"/>
      <c r="C23" s="1"/>
      <c r="D23" s="1"/>
      <c r="E23" s="1"/>
      <c r="F23" s="1"/>
      <c r="G23" s="1"/>
      <c r="H23" s="1"/>
      <c r="I23" s="1"/>
      <c r="J23" s="1"/>
      <c r="K23" s="1"/>
      <c r="L23" s="1"/>
      <c r="M23" s="1"/>
      <c r="N23" s="1"/>
      <c r="O23" s="1"/>
      <c r="P23" s="1"/>
      <c r="Q23" s="1"/>
      <c r="R23" s="1"/>
      <c r="S23" s="1"/>
      <c r="T23" s="1"/>
      <c r="U23" s="1"/>
      <c r="V23" s="1"/>
      <c r="W23" s="1"/>
      <c r="X23" s="1"/>
      <c r="Y23" s="1"/>
      <c r="Z23" s="1"/>
      <c r="AA23" s="1"/>
      <c r="AB23" s="94"/>
      <c r="AC23" s="94"/>
      <c r="AD23" s="94"/>
      <c r="AE23" s="94"/>
      <c r="AF23" s="94"/>
      <c r="AG23" s="94"/>
      <c r="AH23" s="94"/>
      <c r="AI23" s="94"/>
      <c r="AJ23" s="88"/>
      <c r="AK23" s="88"/>
      <c r="AL23" s="88"/>
      <c r="AM23" s="88"/>
      <c r="AN23" s="88"/>
      <c r="AO23" s="88"/>
      <c r="AP23" s="88"/>
      <c r="AQ23" s="88"/>
      <c r="AR23" s="675" t="s">
        <v>103</v>
      </c>
      <c r="AS23" s="676"/>
      <c r="AT23" s="676"/>
      <c r="AU23" s="676"/>
      <c r="AV23" s="676"/>
      <c r="AW23" s="676"/>
      <c r="AX23" s="676"/>
      <c r="AY23" s="676" t="s">
        <v>158</v>
      </c>
      <c r="AZ23" s="676"/>
      <c r="BA23" s="676"/>
      <c r="BB23" s="676"/>
      <c r="BC23" s="676"/>
      <c r="BD23" s="676"/>
      <c r="BE23" s="676" t="s">
        <v>106</v>
      </c>
      <c r="BF23" s="676"/>
      <c r="BG23" s="676"/>
      <c r="BH23" s="676"/>
      <c r="BI23" s="676"/>
      <c r="BJ23" s="676"/>
      <c r="BK23" s="676"/>
      <c r="BL23" s="67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row>
    <row r="24" spans="1:102" ht="16.5" customHeight="1">
      <c r="A24" s="88"/>
      <c r="B24" s="88"/>
      <c r="C24" s="1"/>
      <c r="D24" s="1"/>
      <c r="E24" s="1"/>
      <c r="F24" s="1"/>
      <c r="G24" s="1"/>
      <c r="H24" s="1"/>
      <c r="I24" s="1"/>
      <c r="J24" s="1"/>
      <c r="K24" s="1"/>
      <c r="L24" s="1"/>
      <c r="M24" s="1"/>
      <c r="N24" s="1"/>
      <c r="O24" s="1"/>
      <c r="P24" s="1"/>
      <c r="Q24" s="1"/>
      <c r="R24" s="1"/>
      <c r="S24" s="1"/>
      <c r="T24" s="1"/>
      <c r="U24" s="1"/>
      <c r="V24" s="1"/>
      <c r="W24" s="1"/>
      <c r="X24" s="1"/>
      <c r="Y24" s="1"/>
      <c r="Z24" s="1"/>
      <c r="AA24" s="1"/>
      <c r="AB24" s="94"/>
      <c r="AC24" s="94"/>
      <c r="AD24" s="94"/>
      <c r="AE24" s="94"/>
      <c r="AF24" s="94"/>
      <c r="AG24" s="94"/>
      <c r="AH24" s="94"/>
      <c r="AI24" s="94"/>
      <c r="AJ24" s="88"/>
      <c r="AK24" s="88"/>
      <c r="AL24" s="88"/>
      <c r="AM24" s="88"/>
      <c r="AN24" s="88"/>
      <c r="AO24" s="88"/>
      <c r="AP24" s="88"/>
      <c r="AQ24" s="88"/>
      <c r="AR24" s="675"/>
      <c r="AS24" s="676"/>
      <c r="AT24" s="676"/>
      <c r="AU24" s="676"/>
      <c r="AV24" s="676"/>
      <c r="AW24" s="676"/>
      <c r="AX24" s="676"/>
      <c r="AY24" s="676"/>
      <c r="AZ24" s="676"/>
      <c r="BA24" s="676"/>
      <c r="BB24" s="676"/>
      <c r="BC24" s="676"/>
      <c r="BD24" s="676"/>
      <c r="BE24" s="676"/>
      <c r="BF24" s="676"/>
      <c r="BG24" s="676"/>
      <c r="BH24" s="676"/>
      <c r="BI24" s="676"/>
      <c r="BJ24" s="676"/>
      <c r="BK24" s="676"/>
      <c r="BL24" s="67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row>
    <row r="25" spans="1:102" ht="16.5" customHeight="1">
      <c r="A25" s="88"/>
      <c r="B25" s="88"/>
      <c r="C25" s="1"/>
      <c r="D25" s="1"/>
      <c r="E25" s="1"/>
      <c r="F25" s="1"/>
      <c r="G25" s="1"/>
      <c r="H25" s="1"/>
      <c r="I25" s="1"/>
      <c r="J25" s="1"/>
      <c r="K25" s="1"/>
      <c r="L25" s="1"/>
      <c r="M25" s="1"/>
      <c r="N25" s="1"/>
      <c r="O25" s="1"/>
      <c r="P25" s="1"/>
      <c r="Q25" s="1"/>
      <c r="R25" s="1"/>
      <c r="S25" s="1"/>
      <c r="T25" s="1"/>
      <c r="U25" s="1"/>
      <c r="V25" s="1"/>
      <c r="W25" s="1"/>
      <c r="X25" s="1"/>
      <c r="Y25" s="1"/>
      <c r="Z25" s="1"/>
      <c r="AA25" s="1"/>
      <c r="AB25" s="94"/>
      <c r="AC25" s="94"/>
      <c r="AD25" s="94"/>
      <c r="AE25" s="88"/>
      <c r="AF25" s="88"/>
      <c r="AG25" s="88"/>
      <c r="AH25" s="88"/>
      <c r="AI25" s="88"/>
      <c r="AJ25" s="88"/>
      <c r="AK25" s="88"/>
      <c r="AL25" s="88"/>
      <c r="AM25" s="88"/>
      <c r="AN25" s="88"/>
      <c r="AO25" s="88"/>
      <c r="AP25" s="88"/>
      <c r="AQ25" s="88"/>
      <c r="AR25" s="675" t="s">
        <v>104</v>
      </c>
      <c r="AS25" s="676"/>
      <c r="AT25" s="676"/>
      <c r="AU25" s="676"/>
      <c r="AV25" s="676"/>
      <c r="AW25" s="676"/>
      <c r="AX25" s="676"/>
      <c r="AY25" s="676" t="s">
        <v>159</v>
      </c>
      <c r="AZ25" s="676"/>
      <c r="BA25" s="676"/>
      <c r="BB25" s="676"/>
      <c r="BC25" s="676"/>
      <c r="BD25" s="676"/>
      <c r="BE25" s="676" t="s">
        <v>105</v>
      </c>
      <c r="BF25" s="676"/>
      <c r="BG25" s="676"/>
      <c r="BH25" s="676"/>
      <c r="BI25" s="676"/>
      <c r="BJ25" s="676"/>
      <c r="BK25" s="676"/>
      <c r="BL25" s="67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row>
    <row r="26" spans="1:102" ht="16.5" customHeight="1">
      <c r="A26" s="88"/>
      <c r="B26" s="88"/>
      <c r="C26" s="1"/>
      <c r="D26" s="1"/>
      <c r="E26" s="1"/>
      <c r="F26" s="1"/>
      <c r="G26" s="1"/>
      <c r="H26" s="1"/>
      <c r="I26" s="1"/>
      <c r="J26" s="1"/>
      <c r="K26" s="1"/>
      <c r="L26" s="1"/>
      <c r="M26" s="1"/>
      <c r="N26" s="1"/>
      <c r="O26" s="1"/>
      <c r="P26" s="1"/>
      <c r="Q26" s="1"/>
      <c r="R26" s="1"/>
      <c r="S26" s="1"/>
      <c r="T26" s="1"/>
      <c r="U26" s="1"/>
      <c r="V26" s="1"/>
      <c r="W26" s="1"/>
      <c r="X26" s="1"/>
      <c r="Y26" s="1"/>
      <c r="Z26" s="1"/>
      <c r="AA26" s="1"/>
      <c r="AB26" s="94"/>
      <c r="AC26" s="94"/>
      <c r="AD26" s="94"/>
      <c r="AE26" s="88"/>
      <c r="AF26" s="88"/>
      <c r="AG26" s="88"/>
      <c r="AH26" s="88"/>
      <c r="AI26" s="88"/>
      <c r="AJ26" s="88"/>
      <c r="AK26" s="88"/>
      <c r="AL26" s="88"/>
      <c r="AM26" s="88"/>
      <c r="AN26" s="88"/>
      <c r="AO26" s="88"/>
      <c r="AP26" s="88"/>
      <c r="AQ26" s="88"/>
      <c r="AR26" s="679"/>
      <c r="AS26" s="680"/>
      <c r="AT26" s="680"/>
      <c r="AU26" s="680"/>
      <c r="AV26" s="680"/>
      <c r="AW26" s="680"/>
      <c r="AX26" s="680"/>
      <c r="AY26" s="680"/>
      <c r="AZ26" s="680"/>
      <c r="BA26" s="680"/>
      <c r="BB26" s="680"/>
      <c r="BC26" s="680"/>
      <c r="BD26" s="680"/>
      <c r="BE26" s="680"/>
      <c r="BF26" s="680"/>
      <c r="BG26" s="680"/>
      <c r="BH26" s="680"/>
      <c r="BI26" s="680"/>
      <c r="BJ26" s="680"/>
      <c r="BK26" s="680"/>
      <c r="BL26" s="681"/>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row>
    <row r="27" spans="1:102" ht="16.5" customHeight="1">
      <c r="A27" s="88"/>
      <c r="B27" s="88"/>
      <c r="C27" s="1"/>
      <c r="D27" s="1"/>
      <c r="E27" s="1"/>
      <c r="F27" s="1"/>
      <c r="G27" s="1"/>
      <c r="H27" s="1"/>
      <c r="I27" s="1"/>
      <c r="J27" s="1"/>
      <c r="K27" s="1"/>
      <c r="L27" s="1"/>
      <c r="M27" s="1"/>
      <c r="N27" s="1"/>
      <c r="O27" s="1"/>
      <c r="P27" s="1"/>
      <c r="Q27" s="1"/>
      <c r="R27" s="1"/>
      <c r="S27" s="1"/>
      <c r="T27" s="1"/>
      <c r="U27" s="1"/>
      <c r="V27" s="1"/>
      <c r="W27" s="1"/>
      <c r="X27" s="1"/>
      <c r="Y27" s="1"/>
      <c r="Z27" s="1"/>
      <c r="AA27" s="1"/>
      <c r="AB27" s="88"/>
      <c r="AC27" s="88"/>
      <c r="AD27" s="88"/>
      <c r="AE27" s="88"/>
      <c r="AF27" s="88"/>
      <c r="AG27" s="88"/>
      <c r="AH27" s="88"/>
      <c r="AI27" s="88"/>
      <c r="AJ27" s="88"/>
      <c r="AK27" s="88"/>
      <c r="AL27" s="88"/>
      <c r="AM27" s="88"/>
      <c r="AN27" s="88"/>
      <c r="AO27" s="88"/>
      <c r="AP27" s="88"/>
      <c r="AQ27" s="88"/>
      <c r="AR27" s="682" t="s">
        <v>102</v>
      </c>
      <c r="AS27" s="683"/>
      <c r="AT27" s="683"/>
      <c r="AU27" s="683"/>
      <c r="AV27" s="683"/>
      <c r="AW27" s="683"/>
      <c r="AX27" s="683"/>
      <c r="AY27" s="683"/>
      <c r="AZ27" s="683"/>
      <c r="BA27" s="683"/>
      <c r="BB27" s="683"/>
      <c r="BC27" s="683"/>
      <c r="BD27" s="683"/>
      <c r="BE27" s="683"/>
      <c r="BF27" s="683"/>
      <c r="BG27" s="683"/>
      <c r="BH27" s="683"/>
      <c r="BI27" s="683"/>
      <c r="BJ27" s="683"/>
      <c r="BK27" s="683"/>
      <c r="BL27" s="684"/>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row>
    <row r="28" spans="1:102" ht="12.7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679"/>
      <c r="AS28" s="680"/>
      <c r="AT28" s="680"/>
      <c r="AU28" s="680"/>
      <c r="AV28" s="680"/>
      <c r="AW28" s="680"/>
      <c r="AX28" s="680"/>
      <c r="AY28" s="680"/>
      <c r="AZ28" s="680"/>
      <c r="BA28" s="680"/>
      <c r="BB28" s="680"/>
      <c r="BC28" s="680"/>
      <c r="BD28" s="680"/>
      <c r="BE28" s="680"/>
      <c r="BF28" s="680"/>
      <c r="BG28" s="680"/>
      <c r="BH28" s="680"/>
      <c r="BI28" s="680"/>
      <c r="BJ28" s="680"/>
      <c r="BK28" s="680"/>
      <c r="BL28" s="681"/>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row>
    <row r="29" spans="1:102" ht="12.75" customHeight="1">
      <c r="A29" s="88"/>
      <c r="B29" s="88"/>
      <c r="C29" s="94"/>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row>
    <row r="30" spans="1:102" ht="12.75" customHeight="1">
      <c r="C30" s="287"/>
    </row>
    <row r="31" spans="1:102" ht="12.75" customHeight="1">
      <c r="A31" s="685" t="s">
        <v>1454</v>
      </c>
      <c r="B31" s="685"/>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c r="BP31" s="685"/>
      <c r="BQ31" s="685"/>
      <c r="BR31" s="685"/>
      <c r="BS31" s="685"/>
      <c r="BT31" s="685"/>
      <c r="BU31" s="685"/>
      <c r="BV31" s="685"/>
      <c r="BW31" s="685"/>
      <c r="BX31" s="685"/>
      <c r="BY31" s="685"/>
      <c r="BZ31" s="685"/>
      <c r="CA31" s="685"/>
      <c r="CB31" s="685"/>
      <c r="CC31" s="685"/>
      <c r="CD31" s="685"/>
      <c r="CE31" s="685"/>
      <c r="CF31" s="685"/>
      <c r="CG31" s="685"/>
      <c r="CH31" s="685"/>
      <c r="CI31" s="685"/>
      <c r="CJ31" s="685"/>
      <c r="CK31" s="685"/>
      <c r="CL31" s="685"/>
      <c r="CM31" s="685"/>
      <c r="CN31" s="685"/>
      <c r="CO31" s="685"/>
      <c r="CP31" s="685"/>
      <c r="CQ31" s="685"/>
      <c r="CR31" s="685"/>
      <c r="CS31" s="685"/>
      <c r="CT31" s="685"/>
      <c r="CU31" s="685"/>
      <c r="CV31" s="685"/>
      <c r="CW31" s="685"/>
      <c r="CX31" s="685"/>
    </row>
    <row r="32" spans="1:102" ht="33.75" customHeight="1">
      <c r="A32" s="685"/>
      <c r="B32" s="685"/>
      <c r="C32" s="685"/>
      <c r="D32" s="685"/>
      <c r="E32" s="685"/>
      <c r="F32" s="685"/>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L32" s="685"/>
      <c r="AM32" s="685"/>
      <c r="AN32" s="685"/>
      <c r="AO32" s="685"/>
      <c r="AP32" s="685"/>
      <c r="AQ32" s="685"/>
      <c r="AR32" s="685"/>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c r="BP32" s="685"/>
      <c r="BQ32" s="685"/>
      <c r="BR32" s="685"/>
      <c r="BS32" s="685"/>
      <c r="BT32" s="685"/>
      <c r="BU32" s="685"/>
      <c r="BV32" s="685"/>
      <c r="BW32" s="685"/>
      <c r="BX32" s="685"/>
      <c r="BY32" s="685"/>
      <c r="BZ32" s="685"/>
      <c r="CA32" s="685"/>
      <c r="CB32" s="685"/>
      <c r="CC32" s="685"/>
      <c r="CD32" s="685"/>
      <c r="CE32" s="685"/>
      <c r="CF32" s="685"/>
      <c r="CG32" s="685"/>
      <c r="CH32" s="685"/>
      <c r="CI32" s="685"/>
      <c r="CJ32" s="685"/>
      <c r="CK32" s="685"/>
      <c r="CL32" s="685"/>
      <c r="CM32" s="685"/>
      <c r="CN32" s="685"/>
      <c r="CO32" s="685"/>
      <c r="CP32" s="685"/>
      <c r="CQ32" s="685"/>
      <c r="CR32" s="685"/>
      <c r="CS32" s="685"/>
      <c r="CT32" s="685"/>
      <c r="CU32" s="685"/>
      <c r="CV32" s="685"/>
      <c r="CW32" s="685"/>
      <c r="CX32" s="685"/>
    </row>
    <row r="33" spans="1:102" ht="16.5" customHeight="1">
      <c r="A33" s="685"/>
      <c r="B33" s="685"/>
      <c r="C33" s="685"/>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685"/>
      <c r="AQ33" s="685"/>
      <c r="AR33" s="685"/>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c r="BP33" s="685"/>
      <c r="BQ33" s="685"/>
      <c r="BR33" s="685"/>
      <c r="BS33" s="685"/>
      <c r="BT33" s="685"/>
      <c r="BU33" s="685"/>
      <c r="BV33" s="685"/>
      <c r="BW33" s="685"/>
      <c r="BX33" s="685"/>
      <c r="BY33" s="685"/>
      <c r="BZ33" s="685"/>
      <c r="CA33" s="685"/>
      <c r="CB33" s="685"/>
      <c r="CC33" s="685"/>
      <c r="CD33" s="685"/>
      <c r="CE33" s="685"/>
      <c r="CF33" s="685"/>
      <c r="CG33" s="685"/>
      <c r="CH33" s="685"/>
      <c r="CI33" s="685"/>
      <c r="CJ33" s="685"/>
      <c r="CK33" s="685"/>
      <c r="CL33" s="685"/>
      <c r="CM33" s="685"/>
      <c r="CN33" s="685"/>
      <c r="CO33" s="685"/>
      <c r="CP33" s="685"/>
      <c r="CQ33" s="685"/>
      <c r="CR33" s="685"/>
      <c r="CS33" s="685"/>
      <c r="CT33" s="685"/>
      <c r="CU33" s="685"/>
      <c r="CV33" s="685"/>
      <c r="CW33" s="685"/>
      <c r="CX33" s="685"/>
    </row>
  </sheetData>
  <sheetProtection algorithmName="SHA-512" hashValue="aLDrhMQ+E89iSPIRmvcLjrClXSM/KYyK4Y506sq/B3jENURbRrd4EskEibR0WMA2e5ft4wkEGMtx0+Buz3Ru5Q==" saltValue="n0qVPMNNZqHq586wigqWaQ==" spinCount="100000" sheet="1" objects="1" selectLockedCells="1"/>
  <protectedRanges>
    <protectedRange sqref="AX27:BA28 BJ21:BL26 BD21:BD26 AX21:AX26" name="範囲1_6_1"/>
    <protectedRange sqref="B3 B13" name="範囲1_6_1_2"/>
    <protectedRange sqref="P3 C17:C18 C5:C6 C9:C10 C13:C14" name="範囲1_6_1_4"/>
    <protectedRange sqref="AT3:AW3 F3:I3 AE3:AG3 AW17:AY18 S17:V18 S9:V10 S3:V3 AE13:AG14 S13:V14" name="範囲1_6_1_2_3_2"/>
  </protectedRanges>
  <dataConsolidate/>
  <mergeCells count="63">
    <mergeCell ref="CP18:CW18"/>
    <mergeCell ref="BZ18:CG18"/>
    <mergeCell ref="BR17:BY17"/>
    <mergeCell ref="BZ17:CG17"/>
    <mergeCell ref="CH17:CO17"/>
    <mergeCell ref="CP17:CW17"/>
    <mergeCell ref="CH18:CO18"/>
    <mergeCell ref="BR18:BW18"/>
    <mergeCell ref="BR13:BY13"/>
    <mergeCell ref="BJ14:BQ14"/>
    <mergeCell ref="BR14:BY14"/>
    <mergeCell ref="BJ13:BQ13"/>
    <mergeCell ref="BJ18:BO18"/>
    <mergeCell ref="BP18:BQ18"/>
    <mergeCell ref="AR14:AS14"/>
    <mergeCell ref="AL14:AQ14"/>
    <mergeCell ref="P9:Z9"/>
    <mergeCell ref="BJ17:BQ17"/>
    <mergeCell ref="AL17:AR17"/>
    <mergeCell ref="C10:D10"/>
    <mergeCell ref="E10:O10"/>
    <mergeCell ref="P10:Z10"/>
    <mergeCell ref="C5:D5"/>
    <mergeCell ref="E5:O5"/>
    <mergeCell ref="C6:D6"/>
    <mergeCell ref="E6:O6"/>
    <mergeCell ref="C9:D9"/>
    <mergeCell ref="E9:O9"/>
    <mergeCell ref="AL18:AR18"/>
    <mergeCell ref="P18:Z18"/>
    <mergeCell ref="AA18:AK18"/>
    <mergeCell ref="P13:Z13"/>
    <mergeCell ref="P17:Z17"/>
    <mergeCell ref="AA13:AK13"/>
    <mergeCell ref="AA17:AK17"/>
    <mergeCell ref="P14:Z14"/>
    <mergeCell ref="AA14:AK14"/>
    <mergeCell ref="AL13:AS13"/>
    <mergeCell ref="AS17:BI17"/>
    <mergeCell ref="AS18:BI18"/>
    <mergeCell ref="BB13:BI13"/>
    <mergeCell ref="BB14:BI14"/>
    <mergeCell ref="AT14:AY14"/>
    <mergeCell ref="AT13:BA13"/>
    <mergeCell ref="C13:D13"/>
    <mergeCell ref="C14:D14"/>
    <mergeCell ref="E14:O14"/>
    <mergeCell ref="C17:D17"/>
    <mergeCell ref="C18:D18"/>
    <mergeCell ref="E18:O18"/>
    <mergeCell ref="E13:O13"/>
    <mergeCell ref="E17:O17"/>
    <mergeCell ref="AR25:AX26"/>
    <mergeCell ref="AY25:BD26"/>
    <mergeCell ref="BE25:BL26"/>
    <mergeCell ref="AR27:BL28"/>
    <mergeCell ref="A31:CX33"/>
    <mergeCell ref="AR21:AX22"/>
    <mergeCell ref="AY21:BD22"/>
    <mergeCell ref="BE21:BL22"/>
    <mergeCell ref="AR23:AX24"/>
    <mergeCell ref="AY23:BD24"/>
    <mergeCell ref="BE23:BL24"/>
  </mergeCells>
  <phoneticPr fontId="8"/>
  <printOptions horizontalCentered="1"/>
  <pageMargins left="0.15748031496062992" right="0.23622047244094491" top="0.59055118110236227" bottom="0.19685039370078741" header="0.11811023622047245" footer="0.15748031496062992"/>
  <pageSetup paperSize="9" scale="8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75" r:id="rId4" name="Check Box 11">
              <controlPr defaultSize="0" autoFill="0" autoLine="0" autoPict="0">
                <anchor moveWithCells="1">
                  <from>
                    <xdr:col>2</xdr:col>
                    <xdr:colOff>66675</xdr:colOff>
                    <xdr:row>17</xdr:row>
                    <xdr:rowOff>123825</xdr:rowOff>
                  </from>
                  <to>
                    <xdr:col>4</xdr:col>
                    <xdr:colOff>9525</xdr:colOff>
                    <xdr:row>17</xdr:row>
                    <xdr:rowOff>323850</xdr:rowOff>
                  </to>
                </anchor>
              </controlPr>
            </control>
          </mc:Choice>
        </mc:AlternateContent>
        <mc:AlternateContent xmlns:mc="http://schemas.openxmlformats.org/markup-compatibility/2006">
          <mc:Choice Requires="x14">
            <control shapeId="36881" r:id="rId5" name="Check Box 17">
              <controlPr defaultSize="0" autoFill="0" autoLine="0" autoPict="0">
                <anchor moveWithCells="1">
                  <from>
                    <xdr:col>2</xdr:col>
                    <xdr:colOff>66675</xdr:colOff>
                    <xdr:row>13</xdr:row>
                    <xdr:rowOff>76200</xdr:rowOff>
                  </from>
                  <to>
                    <xdr:col>4</xdr:col>
                    <xdr:colOff>9525</xdr:colOff>
                    <xdr:row>13</xdr:row>
                    <xdr:rowOff>276225</xdr:rowOff>
                  </to>
                </anchor>
              </controlPr>
            </control>
          </mc:Choice>
        </mc:AlternateContent>
        <mc:AlternateContent xmlns:mc="http://schemas.openxmlformats.org/markup-compatibility/2006">
          <mc:Choice Requires="x14">
            <control shapeId="36891" r:id="rId6" name="Check Box 27">
              <controlPr defaultSize="0" autoFill="0" autoLine="0" autoPict="0">
                <anchor moveWithCells="1">
                  <from>
                    <xdr:col>2</xdr:col>
                    <xdr:colOff>66675</xdr:colOff>
                    <xdr:row>5</xdr:row>
                    <xdr:rowOff>76200</xdr:rowOff>
                  </from>
                  <to>
                    <xdr:col>4</xdr:col>
                    <xdr:colOff>9525</xdr:colOff>
                    <xdr:row>5</xdr:row>
                    <xdr:rowOff>276225</xdr:rowOff>
                  </to>
                </anchor>
              </controlPr>
            </control>
          </mc:Choice>
        </mc:AlternateContent>
        <mc:AlternateContent xmlns:mc="http://schemas.openxmlformats.org/markup-compatibility/2006">
          <mc:Choice Requires="x14">
            <control shapeId="36892" r:id="rId7" name="Check Box 28">
              <controlPr defaultSize="0" autoFill="0" autoLine="0" autoPict="0">
                <anchor moveWithCells="1">
                  <from>
                    <xdr:col>2</xdr:col>
                    <xdr:colOff>66675</xdr:colOff>
                    <xdr:row>9</xdr:row>
                    <xdr:rowOff>76200</xdr:rowOff>
                  </from>
                  <to>
                    <xdr:col>4</xdr:col>
                    <xdr:colOff>9525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B047A-99C3-4C28-89A4-85BB053AC15C}">
  <sheetPr codeName="Sheet8">
    <tabColor theme="6" tint="-0.499984740745262"/>
  </sheetPr>
  <dimension ref="A1:AZ19"/>
  <sheetViews>
    <sheetView zoomScaleNormal="100" zoomScaleSheetLayoutView="90" workbookViewId="0">
      <selection activeCell="D7" sqref="D7"/>
    </sheetView>
  </sheetViews>
  <sheetFormatPr defaultRowHeight="16.5" customHeight="1"/>
  <cols>
    <col min="1" max="1" width="3.375" style="291" customWidth="1"/>
    <col min="2" max="2" width="4.625" style="291" customWidth="1"/>
    <col min="3" max="3" width="4.125" style="291" customWidth="1"/>
    <col min="4" max="4" width="55" style="291" customWidth="1"/>
    <col min="5" max="5" width="2.625" style="291" customWidth="1"/>
    <col min="6" max="6" width="4.625" style="291" customWidth="1"/>
    <col min="7" max="7" width="3.75" style="291" customWidth="1"/>
    <col min="8" max="8" width="4.5" style="291" customWidth="1"/>
    <col min="9" max="9" width="55" style="291" customWidth="1"/>
    <col min="10" max="10" width="4" style="291" customWidth="1"/>
    <col min="11" max="11" width="55" style="291" customWidth="1"/>
    <col min="12" max="12" width="4" style="291" customWidth="1"/>
    <col min="13" max="13" width="55" style="291" customWidth="1"/>
    <col min="14" max="14" width="4" style="291" customWidth="1"/>
    <col min="15" max="15" width="3.375" style="291" customWidth="1"/>
    <col min="16" max="16384" width="9" style="105"/>
  </cols>
  <sheetData>
    <row r="1" spans="1:52" ht="77.25" customHeight="1">
      <c r="A1" s="713" t="s">
        <v>1476</v>
      </c>
      <c r="B1" s="713"/>
      <c r="C1" s="714"/>
      <c r="D1" s="714"/>
      <c r="E1" s="714"/>
      <c r="F1" s="714"/>
      <c r="G1" s="292"/>
      <c r="O1" s="296"/>
    </row>
    <row r="2" spans="1:52" s="298" customFormat="1" ht="16.5" customHeight="1">
      <c r="A2" s="296"/>
      <c r="G2" s="296"/>
      <c r="O2" s="296"/>
    </row>
    <row r="3" spans="1:52" s="119" customFormat="1" ht="16.5" customHeight="1">
      <c r="A3" s="299"/>
      <c r="B3" s="301"/>
      <c r="C3" s="286" t="s">
        <v>1477</v>
      </c>
      <c r="D3" s="300"/>
      <c r="E3" s="300"/>
      <c r="F3" s="300"/>
      <c r="G3" s="305"/>
      <c r="H3" s="300"/>
      <c r="I3" s="286" t="s">
        <v>317</v>
      </c>
      <c r="J3" s="300"/>
      <c r="K3" s="300"/>
      <c r="L3" s="300"/>
      <c r="M3" s="300"/>
      <c r="N3" s="300"/>
      <c r="O3" s="299"/>
      <c r="P3" s="300"/>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2"/>
      <c r="AT3" s="300"/>
      <c r="AU3" s="300"/>
      <c r="AV3" s="300"/>
      <c r="AW3" s="300"/>
      <c r="AX3" s="300"/>
      <c r="AY3" s="300"/>
      <c r="AZ3" s="300"/>
    </row>
    <row r="4" spans="1:52" s="119" customFormat="1" ht="16.5" customHeight="1">
      <c r="A4" s="299"/>
      <c r="B4" s="301"/>
      <c r="C4" s="286" t="s">
        <v>314</v>
      </c>
      <c r="D4" s="300"/>
      <c r="E4" s="300"/>
      <c r="F4" s="300"/>
      <c r="G4" s="305"/>
      <c r="H4" s="300"/>
      <c r="I4" s="300"/>
      <c r="J4" s="300"/>
      <c r="K4" s="300"/>
      <c r="L4" s="300"/>
      <c r="M4" s="300"/>
      <c r="N4" s="300"/>
      <c r="O4" s="299"/>
      <c r="P4" s="300"/>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2"/>
      <c r="AT4" s="300"/>
      <c r="AU4" s="300"/>
      <c r="AV4" s="300"/>
      <c r="AW4" s="300"/>
      <c r="AX4" s="300"/>
      <c r="AY4" s="300"/>
      <c r="AZ4" s="300"/>
    </row>
    <row r="5" spans="1:52" s="119" customFormat="1" ht="16.5" customHeight="1">
      <c r="A5" s="299"/>
      <c r="B5" s="301"/>
      <c r="C5" s="286"/>
      <c r="D5" s="300"/>
      <c r="E5" s="300"/>
      <c r="F5" s="300"/>
      <c r="G5" s="305"/>
      <c r="H5" s="300"/>
      <c r="I5" s="300"/>
      <c r="J5" s="300"/>
      <c r="K5" s="300"/>
      <c r="L5" s="300"/>
      <c r="M5" s="300"/>
      <c r="N5" s="300"/>
      <c r="O5" s="299"/>
      <c r="P5" s="300"/>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2"/>
      <c r="AT5" s="300"/>
      <c r="AU5" s="300"/>
      <c r="AV5" s="300"/>
      <c r="AW5" s="300"/>
      <c r="AX5" s="300"/>
      <c r="AY5" s="300"/>
      <c r="AZ5" s="300"/>
    </row>
    <row r="6" spans="1:52" s="298" customFormat="1" ht="16.5" customHeight="1">
      <c r="A6" s="296"/>
      <c r="C6" s="297"/>
      <c r="D6" s="297"/>
      <c r="E6" s="297"/>
      <c r="G6" s="296"/>
      <c r="I6" s="286" t="s">
        <v>254</v>
      </c>
      <c r="K6" s="304" t="s">
        <v>255</v>
      </c>
      <c r="M6" s="304" t="s">
        <v>316</v>
      </c>
      <c r="O6" s="296"/>
    </row>
    <row r="7" spans="1:52" s="298" customFormat="1" ht="132" customHeight="1">
      <c r="A7" s="296"/>
      <c r="C7" s="297"/>
      <c r="D7" s="294"/>
      <c r="E7" s="303"/>
      <c r="G7" s="296"/>
      <c r="I7" s="294" t="s">
        <v>313</v>
      </c>
      <c r="K7" s="306" t="s">
        <v>1478</v>
      </c>
      <c r="M7" s="295" t="s">
        <v>315</v>
      </c>
      <c r="O7" s="296"/>
    </row>
    <row r="8" spans="1:52" s="298" customFormat="1" ht="54" customHeight="1">
      <c r="A8" s="296"/>
      <c r="C8" s="297"/>
      <c r="D8" s="303"/>
      <c r="E8" s="303"/>
      <c r="G8" s="296"/>
      <c r="I8" s="304"/>
      <c r="K8" s="304"/>
      <c r="M8" s="304"/>
      <c r="O8" s="296"/>
    </row>
    <row r="9" spans="1:52" s="298" customFormat="1" ht="16.5" customHeight="1">
      <c r="A9" s="296"/>
      <c r="G9" s="296"/>
      <c r="O9" s="296"/>
    </row>
    <row r="19" spans="8:13" ht="21" customHeight="1">
      <c r="H19" s="712"/>
      <c r="I19" s="712"/>
      <c r="J19" s="712"/>
      <c r="K19" s="712"/>
      <c r="L19" s="293"/>
      <c r="M19" s="293"/>
    </row>
  </sheetData>
  <sheetProtection sheet="1" objects="1" scenarios="1" formatCells="0" selectLockedCells="1"/>
  <protectedRanges>
    <protectedRange sqref="E3:E5" name="範囲1_6_1_2_4_1_1"/>
  </protectedRanges>
  <mergeCells count="2">
    <mergeCell ref="H19:K19"/>
    <mergeCell ref="A1:F1"/>
  </mergeCells>
  <phoneticPr fontId="8"/>
  <printOptions horizontalCentered="1"/>
  <pageMargins left="0.19685039370078741" right="0.19685039370078741" top="0" bottom="0" header="0.31496062992125984" footer="0.31496062992125984"/>
  <pageSetup paperSize="256" scale="87" orientation="landscape" horizontalDpi="4294967293" verticalDpi="0" r:id="rId1"/>
  <rowBreaks count="1" manualBreakCount="1">
    <brk id="5" min="2"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W1015"/>
  <sheetViews>
    <sheetView workbookViewId="0">
      <pane ySplit="3" topLeftCell="A4" activePane="bottomLeft" state="frozen"/>
      <selection activeCell="H1" sqref="H1"/>
      <selection pane="bottomLeft" activeCell="D27" sqref="D27"/>
    </sheetView>
  </sheetViews>
  <sheetFormatPr defaultRowHeight="16.5" customHeight="1"/>
  <cols>
    <col min="1" max="1" width="14" style="4" customWidth="1"/>
    <col min="2" max="2" width="9.125" style="4" customWidth="1"/>
    <col min="3" max="3" width="9.125" style="6" customWidth="1"/>
    <col min="4" max="5" width="8.375" style="12" customWidth="1"/>
    <col min="6" max="6" width="9.75" style="12" customWidth="1"/>
    <col min="7" max="7" width="10.75" style="12" customWidth="1"/>
    <col min="8" max="8" width="12.375" style="12" customWidth="1"/>
    <col min="9" max="9" width="2.875" style="334" customWidth="1"/>
    <col min="10" max="10" width="14" style="4" customWidth="1"/>
    <col min="11" max="11" width="9.125" style="4" customWidth="1"/>
    <col min="12" max="12" width="9.125" style="6" customWidth="1"/>
    <col min="13" max="13" width="2.875" style="334" customWidth="1"/>
    <col min="14" max="14" width="10.125" style="4" customWidth="1"/>
    <col min="15" max="15" width="13.5" style="6" customWidth="1"/>
    <col min="16" max="16" width="9.75" style="12" customWidth="1"/>
    <col min="17" max="17" width="17.875" style="12" customWidth="1"/>
    <col min="18" max="18" width="2.75" style="334" customWidth="1"/>
    <col min="19" max="19" width="16.375" style="4" customWidth="1"/>
    <col min="20" max="20" width="9.125" style="4" customWidth="1"/>
    <col min="21" max="22" width="10.375" style="133" customWidth="1"/>
    <col min="23" max="26" width="10.375" style="136" customWidth="1"/>
    <col min="27" max="27" width="28.125" style="12" bestFit="1" customWidth="1"/>
    <col min="28" max="28" width="2.75" style="334" customWidth="1"/>
    <col min="29" max="29" width="10.125" style="4" customWidth="1"/>
    <col min="30" max="30" width="28.125" style="6" bestFit="1" customWidth="1"/>
    <col min="31" max="31" width="9.75" style="12" customWidth="1"/>
    <col min="32" max="32" width="17.875" style="12" customWidth="1"/>
    <col min="33" max="33" width="2.75" style="334" customWidth="1"/>
    <col min="34" max="34" width="43.875" style="6" customWidth="1"/>
    <col min="35" max="35" width="12.5" style="12" customWidth="1"/>
    <col min="36" max="36" width="2.75" style="334" customWidth="1"/>
    <col min="37" max="37" width="28.125" style="1" customWidth="1"/>
    <col min="38" max="38" width="32.875" style="1" customWidth="1"/>
    <col min="39" max="39" width="14.5" style="1" customWidth="1"/>
    <col min="40" max="40" width="36.875" style="1" customWidth="1"/>
    <col min="41" max="41" width="28.875" style="4" bestFit="1" customWidth="1"/>
    <col min="42" max="49" width="2.875" style="4" customWidth="1"/>
    <col min="50" max="16384" width="9" style="4"/>
  </cols>
  <sheetData>
    <row r="1" spans="1:49" s="446" customFormat="1" ht="27.75" customHeight="1">
      <c r="A1" s="442" t="s">
        <v>481</v>
      </c>
      <c r="B1" s="443"/>
      <c r="C1" s="444"/>
      <c r="D1" s="445"/>
      <c r="E1" s="445"/>
      <c r="F1" s="445"/>
      <c r="G1" s="445"/>
      <c r="H1" s="445"/>
      <c r="J1" s="442" t="s">
        <v>481</v>
      </c>
      <c r="K1" s="443"/>
      <c r="L1" s="444"/>
      <c r="N1" s="442" t="s">
        <v>481</v>
      </c>
      <c r="O1" s="444"/>
      <c r="P1" s="445"/>
      <c r="Q1" s="445"/>
      <c r="S1" s="442" t="s">
        <v>482</v>
      </c>
      <c r="T1" s="443"/>
      <c r="U1" s="447"/>
      <c r="V1" s="447"/>
      <c r="W1" s="448"/>
      <c r="X1" s="448"/>
      <c r="Y1" s="448"/>
      <c r="Z1" s="448"/>
      <c r="AA1" s="445"/>
      <c r="AC1" s="442" t="s">
        <v>482</v>
      </c>
      <c r="AD1" s="444"/>
      <c r="AE1" s="445"/>
      <c r="AF1" s="445"/>
      <c r="AH1" s="449" t="s">
        <v>1320</v>
      </c>
      <c r="AI1" s="445"/>
      <c r="AK1" s="450" t="s">
        <v>1321</v>
      </c>
      <c r="AL1" s="451"/>
      <c r="AM1" s="451"/>
      <c r="AN1" s="451"/>
      <c r="AO1" s="443"/>
    </row>
    <row r="2" spans="1:49" s="334" customFormat="1" ht="36.75" customHeight="1">
      <c r="A2" s="725" t="s">
        <v>191</v>
      </c>
      <c r="B2" s="725"/>
      <c r="C2" s="725"/>
      <c r="D2" s="725"/>
      <c r="E2" s="725"/>
      <c r="F2" s="725"/>
      <c r="G2" s="725"/>
      <c r="H2" s="337" t="s">
        <v>348</v>
      </c>
      <c r="I2" s="335"/>
      <c r="J2" s="725" t="s">
        <v>1736</v>
      </c>
      <c r="K2" s="725"/>
      <c r="L2" s="725"/>
      <c r="M2" s="335"/>
      <c r="N2" s="725" t="s">
        <v>192</v>
      </c>
      <c r="O2" s="725"/>
      <c r="P2" s="725"/>
      <c r="Q2" s="725"/>
      <c r="R2" s="335"/>
      <c r="S2" s="725" t="s">
        <v>191</v>
      </c>
      <c r="T2" s="725"/>
      <c r="U2" s="725"/>
      <c r="V2" s="725"/>
      <c r="W2" s="725"/>
      <c r="X2" s="725"/>
      <c r="Y2" s="725"/>
      <c r="Z2" s="725"/>
      <c r="AA2" s="337" t="s">
        <v>348</v>
      </c>
      <c r="AB2" s="335"/>
      <c r="AC2" s="725" t="s">
        <v>192</v>
      </c>
      <c r="AD2" s="725"/>
      <c r="AE2" s="725"/>
      <c r="AF2" s="725"/>
      <c r="AG2" s="335"/>
      <c r="AH2" s="13" t="s">
        <v>108</v>
      </c>
      <c r="AI2" s="16" t="s">
        <v>502</v>
      </c>
      <c r="AJ2" s="335"/>
      <c r="AK2" s="335"/>
      <c r="AL2" s="335"/>
      <c r="AM2" s="335"/>
      <c r="AN2" s="335"/>
      <c r="AO2" s="335"/>
      <c r="AP2" s="335"/>
      <c r="AQ2" s="335"/>
      <c r="AR2" s="335"/>
      <c r="AS2" s="335"/>
      <c r="AT2" s="335"/>
      <c r="AU2" s="335"/>
      <c r="AV2" s="335"/>
      <c r="AW2" s="335"/>
    </row>
    <row r="3" spans="1:49" s="343" customFormat="1" ht="46.5" customHeight="1">
      <c r="A3" s="13"/>
      <c r="B3" s="13" t="s">
        <v>54</v>
      </c>
      <c r="C3" s="16" t="s">
        <v>53</v>
      </c>
      <c r="D3" s="14" t="s">
        <v>163</v>
      </c>
      <c r="E3" s="14" t="s">
        <v>164</v>
      </c>
      <c r="F3" s="14" t="s">
        <v>165</v>
      </c>
      <c r="G3" s="14" t="s">
        <v>166</v>
      </c>
      <c r="H3" s="14"/>
      <c r="I3" s="336"/>
      <c r="J3" s="13"/>
      <c r="K3" s="13" t="s">
        <v>54</v>
      </c>
      <c r="L3" s="16" t="s">
        <v>53</v>
      </c>
      <c r="M3" s="336"/>
      <c r="N3" s="13" t="s">
        <v>54</v>
      </c>
      <c r="O3" s="16" t="s">
        <v>204</v>
      </c>
      <c r="P3" s="14" t="s">
        <v>203</v>
      </c>
      <c r="Q3" s="14"/>
      <c r="R3" s="336"/>
      <c r="S3" s="13"/>
      <c r="T3" s="13" t="s">
        <v>54</v>
      </c>
      <c r="U3" s="14" t="s">
        <v>1480</v>
      </c>
      <c r="V3" s="14">
        <v>30000</v>
      </c>
      <c r="W3" s="14" t="s">
        <v>1481</v>
      </c>
      <c r="X3" s="14" t="s">
        <v>483</v>
      </c>
      <c r="Y3" s="14" t="s">
        <v>1482</v>
      </c>
      <c r="Z3" s="14" t="s">
        <v>484</v>
      </c>
      <c r="AA3" s="14"/>
      <c r="AB3" s="336"/>
      <c r="AC3" s="13" t="s">
        <v>54</v>
      </c>
      <c r="AD3" s="16" t="s">
        <v>204</v>
      </c>
      <c r="AE3" s="14" t="s">
        <v>203</v>
      </c>
      <c r="AF3" s="14"/>
      <c r="AG3" s="336"/>
      <c r="AH3" s="13" t="s">
        <v>108</v>
      </c>
      <c r="AI3" s="16" t="s">
        <v>502</v>
      </c>
      <c r="AJ3" s="336"/>
      <c r="AK3" s="342" t="s">
        <v>108</v>
      </c>
      <c r="AL3" s="342" t="s">
        <v>332</v>
      </c>
      <c r="AM3" s="342"/>
      <c r="AN3" s="342" t="s">
        <v>458</v>
      </c>
      <c r="AO3" s="342" t="s">
        <v>1314</v>
      </c>
      <c r="AP3" s="336"/>
      <c r="AQ3" s="336"/>
      <c r="AR3" s="336"/>
      <c r="AS3" s="336"/>
      <c r="AT3" s="336"/>
      <c r="AU3" s="336"/>
      <c r="AV3" s="336"/>
      <c r="AW3" s="336"/>
    </row>
    <row r="4" spans="1:49" ht="16.5" customHeight="1">
      <c r="A4" s="5" t="s">
        <v>45</v>
      </c>
      <c r="B4" s="2" t="s">
        <v>45</v>
      </c>
      <c r="C4" s="3">
        <v>1958</v>
      </c>
      <c r="D4" s="10"/>
      <c r="E4" s="10"/>
      <c r="F4" s="10"/>
      <c r="G4" s="10" t="s">
        <v>162</v>
      </c>
      <c r="H4" s="127" t="s">
        <v>347</v>
      </c>
      <c r="I4" s="335"/>
      <c r="J4" s="5" t="s">
        <v>45</v>
      </c>
      <c r="K4" s="2" t="s">
        <v>45</v>
      </c>
      <c r="L4" s="3">
        <v>2650</v>
      </c>
      <c r="M4" s="335"/>
      <c r="N4" s="2" t="s">
        <v>193</v>
      </c>
      <c r="O4" s="10" t="s">
        <v>345</v>
      </c>
      <c r="P4" s="17">
        <v>2530</v>
      </c>
      <c r="Q4" s="726" t="s">
        <v>230</v>
      </c>
      <c r="R4" s="335"/>
      <c r="S4" s="5" t="s">
        <v>45</v>
      </c>
      <c r="T4" s="2" t="s">
        <v>45</v>
      </c>
      <c r="U4" s="134">
        <v>8745</v>
      </c>
      <c r="V4" s="134">
        <v>6985</v>
      </c>
      <c r="W4" s="137">
        <v>5500</v>
      </c>
      <c r="X4" s="137">
        <v>2090</v>
      </c>
      <c r="Y4" s="137">
        <v>1760</v>
      </c>
      <c r="Z4" s="137">
        <v>1430</v>
      </c>
      <c r="AA4" s="127" t="s">
        <v>1414</v>
      </c>
      <c r="AB4" s="335"/>
      <c r="AC4" s="2" t="s">
        <v>193</v>
      </c>
      <c r="AD4" s="10" t="s">
        <v>345</v>
      </c>
      <c r="AE4" s="17">
        <v>3850</v>
      </c>
      <c r="AF4" s="726" t="s">
        <v>230</v>
      </c>
      <c r="AG4" s="335"/>
      <c r="AH4" s="142" t="s">
        <v>1485</v>
      </c>
      <c r="AI4" s="146">
        <v>8745</v>
      </c>
      <c r="AJ4" s="335"/>
      <c r="AK4" s="341" t="s">
        <v>318</v>
      </c>
      <c r="AL4" s="341" t="s">
        <v>318</v>
      </c>
      <c r="AM4" s="338" t="s">
        <v>1327</v>
      </c>
      <c r="AN4" s="341" t="s">
        <v>1484</v>
      </c>
      <c r="AO4" s="340" t="s">
        <v>1440</v>
      </c>
      <c r="AP4" s="1"/>
      <c r="AQ4" s="1"/>
      <c r="AR4" s="1"/>
      <c r="AS4" s="1"/>
      <c r="AT4" s="1"/>
      <c r="AU4" s="1"/>
      <c r="AV4" s="1"/>
      <c r="AW4" s="1"/>
    </row>
    <row r="5" spans="1:49" ht="16.5" customHeight="1">
      <c r="A5" s="729" t="s">
        <v>48</v>
      </c>
      <c r="B5" s="2" t="s">
        <v>56</v>
      </c>
      <c r="C5" s="3">
        <v>1320</v>
      </c>
      <c r="D5" s="10" t="s">
        <v>162</v>
      </c>
      <c r="E5" s="10" t="s">
        <v>162</v>
      </c>
      <c r="F5" s="10"/>
      <c r="G5" s="10"/>
      <c r="H5" s="127" t="s">
        <v>347</v>
      </c>
      <c r="I5" s="335"/>
      <c r="J5" s="729" t="s">
        <v>48</v>
      </c>
      <c r="K5" s="2" t="s">
        <v>56</v>
      </c>
      <c r="L5" s="3">
        <v>2650</v>
      </c>
      <c r="M5" s="335"/>
      <c r="N5" s="2" t="s">
        <v>194</v>
      </c>
      <c r="O5" s="10" t="s">
        <v>345</v>
      </c>
      <c r="P5" s="17">
        <v>2530</v>
      </c>
      <c r="Q5" s="727"/>
      <c r="R5" s="335"/>
      <c r="S5" s="715" t="s">
        <v>485</v>
      </c>
      <c r="T5" s="139" t="s">
        <v>56</v>
      </c>
      <c r="U5" s="134">
        <v>7095</v>
      </c>
      <c r="V5" s="134">
        <v>5390</v>
      </c>
      <c r="W5" s="137">
        <v>4565</v>
      </c>
      <c r="X5" s="137">
        <v>1815</v>
      </c>
      <c r="Y5" s="137">
        <v>1485</v>
      </c>
      <c r="Z5" s="137">
        <v>1155</v>
      </c>
      <c r="AA5" s="127" t="s">
        <v>1414</v>
      </c>
      <c r="AB5" s="335"/>
      <c r="AC5" s="2" t="s">
        <v>194</v>
      </c>
      <c r="AD5" s="10" t="s">
        <v>345</v>
      </c>
      <c r="AE5" s="17">
        <v>3850</v>
      </c>
      <c r="AF5" s="727"/>
      <c r="AG5" s="335"/>
      <c r="AH5" s="142" t="s">
        <v>1486</v>
      </c>
      <c r="AI5" s="146">
        <v>8745</v>
      </c>
      <c r="AJ5" s="335"/>
      <c r="AK5" s="341" t="s">
        <v>1718</v>
      </c>
      <c r="AL5" s="341" t="s">
        <v>1718</v>
      </c>
      <c r="AM5" s="338" t="s">
        <v>1327</v>
      </c>
      <c r="AN5" s="341" t="s">
        <v>1483</v>
      </c>
      <c r="AO5" s="340" t="s">
        <v>1441</v>
      </c>
      <c r="AP5" s="1"/>
      <c r="AQ5" s="1"/>
      <c r="AR5" s="1"/>
      <c r="AS5" s="1"/>
      <c r="AT5" s="1"/>
      <c r="AU5" s="1"/>
      <c r="AV5" s="1"/>
      <c r="AW5" s="1"/>
    </row>
    <row r="6" spans="1:49" ht="16.5" customHeight="1">
      <c r="A6" s="729"/>
      <c r="B6" s="2" t="s">
        <v>57</v>
      </c>
      <c r="C6" s="3">
        <v>1320</v>
      </c>
      <c r="D6" s="10" t="s">
        <v>162</v>
      </c>
      <c r="E6" s="10" t="s">
        <v>162</v>
      </c>
      <c r="F6" s="10"/>
      <c r="G6" s="10"/>
      <c r="H6" s="127" t="s">
        <v>347</v>
      </c>
      <c r="I6" s="335"/>
      <c r="J6" s="729"/>
      <c r="K6" s="2" t="s">
        <v>57</v>
      </c>
      <c r="L6" s="3">
        <v>2650</v>
      </c>
      <c r="M6" s="335"/>
      <c r="N6" s="2" t="s">
        <v>195</v>
      </c>
      <c r="O6" s="10" t="s">
        <v>345</v>
      </c>
      <c r="P6" s="17">
        <v>2530</v>
      </c>
      <c r="Q6" s="727"/>
      <c r="R6" s="335"/>
      <c r="S6" s="716"/>
      <c r="T6" s="139" t="s">
        <v>57</v>
      </c>
      <c r="U6" s="134">
        <v>7095</v>
      </c>
      <c r="V6" s="134">
        <v>5390</v>
      </c>
      <c r="W6" s="137">
        <v>4565</v>
      </c>
      <c r="X6" s="137">
        <v>1815</v>
      </c>
      <c r="Y6" s="137">
        <v>1485</v>
      </c>
      <c r="Z6" s="137">
        <v>1155</v>
      </c>
      <c r="AA6" s="127" t="s">
        <v>1414</v>
      </c>
      <c r="AB6" s="335"/>
      <c r="AC6" s="2" t="s">
        <v>195</v>
      </c>
      <c r="AD6" s="10" t="s">
        <v>345</v>
      </c>
      <c r="AE6" s="17">
        <v>3850</v>
      </c>
      <c r="AF6" s="727"/>
      <c r="AG6" s="335"/>
      <c r="AH6" s="142" t="s">
        <v>503</v>
      </c>
      <c r="AI6" s="146">
        <v>8745</v>
      </c>
      <c r="AJ6" s="335"/>
      <c r="AK6" s="341" t="s">
        <v>1719</v>
      </c>
      <c r="AL6" s="341" t="s">
        <v>1719</v>
      </c>
      <c r="AM6" s="338" t="s">
        <v>1327</v>
      </c>
      <c r="AN6" s="341" t="s">
        <v>459</v>
      </c>
      <c r="AO6" s="340" t="s">
        <v>1442</v>
      </c>
      <c r="AP6" s="1"/>
      <c r="AQ6" s="1"/>
      <c r="AR6" s="1"/>
      <c r="AS6" s="1"/>
      <c r="AT6" s="1"/>
      <c r="AU6" s="1"/>
      <c r="AV6" s="1"/>
      <c r="AW6" s="1"/>
    </row>
    <row r="7" spans="1:49" ht="16.5" customHeight="1">
      <c r="A7" s="729"/>
      <c r="B7" s="2" t="s">
        <v>59</v>
      </c>
      <c r="C7" s="3">
        <v>1320</v>
      </c>
      <c r="D7" s="10" t="s">
        <v>162</v>
      </c>
      <c r="E7" s="10" t="s">
        <v>162</v>
      </c>
      <c r="F7" s="10"/>
      <c r="G7" s="10"/>
      <c r="H7" s="127" t="s">
        <v>347</v>
      </c>
      <c r="I7" s="335"/>
      <c r="J7" s="729"/>
      <c r="K7" s="2" t="s">
        <v>59</v>
      </c>
      <c r="L7" s="3">
        <v>2650</v>
      </c>
      <c r="M7" s="335"/>
      <c r="N7" s="2" t="s">
        <v>196</v>
      </c>
      <c r="O7" s="10" t="s">
        <v>345</v>
      </c>
      <c r="P7" s="17">
        <v>2530</v>
      </c>
      <c r="Q7" s="727"/>
      <c r="R7" s="335"/>
      <c r="S7" s="717"/>
      <c r="T7" s="139" t="s">
        <v>109</v>
      </c>
      <c r="U7" s="134">
        <v>7095</v>
      </c>
      <c r="V7" s="134">
        <v>5390</v>
      </c>
      <c r="W7" s="137">
        <v>4565</v>
      </c>
      <c r="X7" s="137">
        <v>1815</v>
      </c>
      <c r="Y7" s="137">
        <v>1485</v>
      </c>
      <c r="Z7" s="137">
        <v>1155</v>
      </c>
      <c r="AA7" s="127" t="s">
        <v>1414</v>
      </c>
      <c r="AB7" s="335"/>
      <c r="AC7" s="2" t="s">
        <v>196</v>
      </c>
      <c r="AD7" s="10" t="s">
        <v>345</v>
      </c>
      <c r="AE7" s="17">
        <v>3850</v>
      </c>
      <c r="AF7" s="727"/>
      <c r="AG7" s="335"/>
      <c r="AH7" s="142" t="s">
        <v>504</v>
      </c>
      <c r="AI7" s="146">
        <v>6985</v>
      </c>
      <c r="AJ7" s="335"/>
      <c r="AK7" s="341" t="s">
        <v>321</v>
      </c>
      <c r="AL7" s="341" t="s">
        <v>321</v>
      </c>
      <c r="AM7" s="338" t="s">
        <v>1327</v>
      </c>
      <c r="AN7" s="341" t="s">
        <v>460</v>
      </c>
      <c r="AO7" s="340" t="s">
        <v>1443</v>
      </c>
      <c r="AP7" s="1"/>
      <c r="AQ7" s="1"/>
      <c r="AR7" s="1"/>
      <c r="AS7" s="1"/>
      <c r="AT7" s="1"/>
      <c r="AU7" s="1"/>
      <c r="AV7" s="1"/>
      <c r="AW7" s="1"/>
    </row>
    <row r="8" spans="1:49" ht="16.5" customHeight="1">
      <c r="A8" s="729"/>
      <c r="B8" s="2" t="s">
        <v>109</v>
      </c>
      <c r="C8" s="3">
        <v>1320</v>
      </c>
      <c r="D8" s="10" t="s">
        <v>162</v>
      </c>
      <c r="E8" s="10" t="s">
        <v>162</v>
      </c>
      <c r="F8" s="10"/>
      <c r="G8" s="10"/>
      <c r="H8" s="127" t="s">
        <v>347</v>
      </c>
      <c r="I8" s="335"/>
      <c r="J8" s="729"/>
      <c r="K8" s="2" t="s">
        <v>109</v>
      </c>
      <c r="L8" s="3">
        <v>2650</v>
      </c>
      <c r="M8" s="335"/>
      <c r="N8" s="2" t="s">
        <v>197</v>
      </c>
      <c r="O8" s="10" t="s">
        <v>345</v>
      </c>
      <c r="P8" s="17">
        <v>2530</v>
      </c>
      <c r="Q8" s="727"/>
      <c r="R8" s="335"/>
      <c r="S8" s="715" t="s">
        <v>239</v>
      </c>
      <c r="T8" s="2" t="s">
        <v>59</v>
      </c>
      <c r="U8" s="134">
        <v>6600</v>
      </c>
      <c r="V8" s="134">
        <v>5060</v>
      </c>
      <c r="W8" s="137">
        <v>4290</v>
      </c>
      <c r="X8" s="137">
        <v>1705</v>
      </c>
      <c r="Y8" s="137">
        <v>1375</v>
      </c>
      <c r="Z8" s="137">
        <v>1045</v>
      </c>
      <c r="AA8" s="127" t="s">
        <v>1414</v>
      </c>
      <c r="AB8" s="335"/>
      <c r="AC8" s="2" t="s">
        <v>197</v>
      </c>
      <c r="AD8" s="10" t="s">
        <v>345</v>
      </c>
      <c r="AE8" s="17">
        <v>3850</v>
      </c>
      <c r="AF8" s="727"/>
      <c r="AG8" s="335"/>
      <c r="AH8" s="106" t="s">
        <v>505</v>
      </c>
      <c r="AI8" s="147">
        <v>5500</v>
      </c>
      <c r="AJ8" s="335"/>
      <c r="AK8" s="341" t="s">
        <v>322</v>
      </c>
      <c r="AL8" s="341" t="s">
        <v>322</v>
      </c>
      <c r="AM8" s="339" t="s">
        <v>1328</v>
      </c>
      <c r="AN8" s="341" t="s">
        <v>461</v>
      </c>
      <c r="AO8" s="341" t="s">
        <v>1444</v>
      </c>
      <c r="AP8" s="1"/>
      <c r="AQ8" s="1"/>
      <c r="AR8" s="1"/>
      <c r="AS8" s="1"/>
      <c r="AT8" s="1"/>
      <c r="AU8" s="1"/>
      <c r="AV8" s="1"/>
      <c r="AW8" s="1"/>
    </row>
    <row r="9" spans="1:49" ht="16.5" customHeight="1">
      <c r="A9" s="729"/>
      <c r="B9" s="2" t="s">
        <v>58</v>
      </c>
      <c r="C9" s="3">
        <v>1320</v>
      </c>
      <c r="D9" s="10" t="s">
        <v>162</v>
      </c>
      <c r="E9" s="10"/>
      <c r="F9" s="10"/>
      <c r="G9" s="10"/>
      <c r="H9" s="127" t="s">
        <v>347</v>
      </c>
      <c r="I9" s="335"/>
      <c r="J9" s="729"/>
      <c r="K9" s="2" t="s">
        <v>58</v>
      </c>
      <c r="L9" s="3">
        <v>2650</v>
      </c>
      <c r="M9" s="335"/>
      <c r="N9" s="2" t="s">
        <v>198</v>
      </c>
      <c r="O9" s="10" t="s">
        <v>345</v>
      </c>
      <c r="P9" s="17">
        <v>2530</v>
      </c>
      <c r="Q9" s="727"/>
      <c r="R9" s="335"/>
      <c r="S9" s="716"/>
      <c r="T9" s="2" t="s">
        <v>58</v>
      </c>
      <c r="U9" s="134">
        <v>6600</v>
      </c>
      <c r="V9" s="134">
        <v>5060</v>
      </c>
      <c r="W9" s="137">
        <v>4290</v>
      </c>
      <c r="X9" s="137">
        <v>1705</v>
      </c>
      <c r="Y9" s="137">
        <v>1375</v>
      </c>
      <c r="Z9" s="137">
        <v>1045</v>
      </c>
      <c r="AA9" s="127" t="s">
        <v>1414</v>
      </c>
      <c r="AB9" s="335"/>
      <c r="AC9" s="2" t="s">
        <v>198</v>
      </c>
      <c r="AD9" s="10" t="s">
        <v>345</v>
      </c>
      <c r="AE9" s="17">
        <v>3850</v>
      </c>
      <c r="AF9" s="727"/>
      <c r="AG9" s="335"/>
      <c r="AH9" s="106" t="s">
        <v>506</v>
      </c>
      <c r="AI9" s="147">
        <v>5500</v>
      </c>
      <c r="AJ9" s="335"/>
      <c r="AK9" s="341" t="s">
        <v>323</v>
      </c>
      <c r="AL9" s="341" t="s">
        <v>323</v>
      </c>
      <c r="AM9" s="339" t="s">
        <v>1328</v>
      </c>
      <c r="AN9" s="341" t="s">
        <v>462</v>
      </c>
      <c r="AO9" s="341" t="s">
        <v>1445</v>
      </c>
      <c r="AP9" s="1"/>
      <c r="AQ9" s="1"/>
      <c r="AR9" s="1"/>
      <c r="AS9" s="1"/>
      <c r="AT9" s="1"/>
      <c r="AU9" s="1"/>
      <c r="AV9" s="1"/>
      <c r="AW9" s="1"/>
    </row>
    <row r="10" spans="1:49" ht="16.5" customHeight="1">
      <c r="A10" s="729"/>
      <c r="B10" s="2" t="s">
        <v>60</v>
      </c>
      <c r="C10" s="3">
        <v>1320</v>
      </c>
      <c r="D10" s="10" t="s">
        <v>162</v>
      </c>
      <c r="E10" s="10"/>
      <c r="F10" s="10"/>
      <c r="G10" s="10"/>
      <c r="H10" s="127" t="s">
        <v>347</v>
      </c>
      <c r="I10" s="335"/>
      <c r="J10" s="729"/>
      <c r="K10" s="2" t="s">
        <v>60</v>
      </c>
      <c r="L10" s="3">
        <v>2650</v>
      </c>
      <c r="M10" s="335"/>
      <c r="N10" s="2" t="s">
        <v>199</v>
      </c>
      <c r="O10" s="10" t="s">
        <v>345</v>
      </c>
      <c r="P10" s="17">
        <v>2530</v>
      </c>
      <c r="Q10" s="727"/>
      <c r="R10" s="335"/>
      <c r="S10" s="717"/>
      <c r="T10" s="2" t="s">
        <v>60</v>
      </c>
      <c r="U10" s="134">
        <v>6600</v>
      </c>
      <c r="V10" s="134">
        <v>5060</v>
      </c>
      <c r="W10" s="137">
        <v>4290</v>
      </c>
      <c r="X10" s="137">
        <v>1705</v>
      </c>
      <c r="Y10" s="137">
        <v>1375</v>
      </c>
      <c r="Z10" s="137">
        <v>1045</v>
      </c>
      <c r="AA10" s="127" t="s">
        <v>1414</v>
      </c>
      <c r="AB10" s="335"/>
      <c r="AC10" s="2" t="s">
        <v>199</v>
      </c>
      <c r="AD10" s="10" t="s">
        <v>345</v>
      </c>
      <c r="AE10" s="17">
        <v>3850</v>
      </c>
      <c r="AF10" s="727"/>
      <c r="AG10" s="335"/>
      <c r="AH10" s="106" t="s">
        <v>507</v>
      </c>
      <c r="AI10" s="147">
        <v>5500</v>
      </c>
      <c r="AJ10" s="335"/>
      <c r="AK10" s="341" t="s">
        <v>324</v>
      </c>
      <c r="AL10" s="341" t="s">
        <v>324</v>
      </c>
      <c r="AM10" s="338" t="s">
        <v>1327</v>
      </c>
      <c r="AN10" s="341" t="s">
        <v>463</v>
      </c>
      <c r="AO10" s="341" t="s">
        <v>1446</v>
      </c>
      <c r="AP10" s="1"/>
      <c r="AQ10" s="1"/>
      <c r="AR10" s="1"/>
      <c r="AS10" s="1"/>
      <c r="AT10" s="1"/>
      <c r="AU10" s="1"/>
      <c r="AV10" s="1"/>
      <c r="AW10" s="1"/>
    </row>
    <row r="11" spans="1:49" ht="16.5" customHeight="1">
      <c r="A11" s="715" t="s">
        <v>42</v>
      </c>
      <c r="B11" s="2" t="s">
        <v>110</v>
      </c>
      <c r="C11" s="3">
        <v>1320</v>
      </c>
      <c r="D11" s="10" t="s">
        <v>162</v>
      </c>
      <c r="E11" s="10"/>
      <c r="F11" s="10"/>
      <c r="G11" s="10"/>
      <c r="H11" s="127" t="s">
        <v>347</v>
      </c>
      <c r="I11" s="335"/>
      <c r="J11" s="715" t="s">
        <v>42</v>
      </c>
      <c r="K11" s="2" t="s">
        <v>110</v>
      </c>
      <c r="L11" s="3">
        <v>2650</v>
      </c>
      <c r="M11" s="335"/>
      <c r="N11" s="2" t="s">
        <v>200</v>
      </c>
      <c r="O11" s="10" t="s">
        <v>345</v>
      </c>
      <c r="P11" s="17">
        <v>2530</v>
      </c>
      <c r="Q11" s="727"/>
      <c r="R11" s="335"/>
      <c r="S11" s="715" t="s">
        <v>42</v>
      </c>
      <c r="T11" s="2" t="s">
        <v>110</v>
      </c>
      <c r="U11" s="134">
        <v>4895</v>
      </c>
      <c r="V11" s="134">
        <v>3795</v>
      </c>
      <c r="W11" s="137">
        <v>3245</v>
      </c>
      <c r="X11" s="137">
        <v>1705</v>
      </c>
      <c r="Y11" s="137">
        <v>1375</v>
      </c>
      <c r="Z11" s="137">
        <v>1045</v>
      </c>
      <c r="AA11" s="127" t="s">
        <v>1414</v>
      </c>
      <c r="AB11" s="335"/>
      <c r="AC11" s="2" t="s">
        <v>200</v>
      </c>
      <c r="AD11" s="10" t="s">
        <v>345</v>
      </c>
      <c r="AE11" s="17">
        <v>3850</v>
      </c>
      <c r="AF11" s="727"/>
      <c r="AG11" s="335"/>
      <c r="AH11" s="143" t="s">
        <v>508</v>
      </c>
      <c r="AI11" s="148">
        <v>2090</v>
      </c>
      <c r="AJ11" s="335"/>
      <c r="AK11" s="341" t="s">
        <v>325</v>
      </c>
      <c r="AL11" s="341" t="s">
        <v>325</v>
      </c>
      <c r="AM11" s="339" t="s">
        <v>1328</v>
      </c>
      <c r="AN11" s="341" t="s">
        <v>464</v>
      </c>
      <c r="AO11" s="1"/>
      <c r="AP11" s="1"/>
      <c r="AQ11" s="1"/>
      <c r="AR11" s="1"/>
      <c r="AS11" s="1"/>
      <c r="AT11" s="1"/>
      <c r="AU11" s="1"/>
      <c r="AV11" s="1"/>
      <c r="AW11" s="1"/>
    </row>
    <row r="12" spans="1:49" ht="16.5" customHeight="1">
      <c r="A12" s="716"/>
      <c r="B12" s="2" t="s">
        <v>62</v>
      </c>
      <c r="C12" s="3">
        <v>1320</v>
      </c>
      <c r="D12" s="10" t="s">
        <v>162</v>
      </c>
      <c r="E12" s="10"/>
      <c r="F12" s="10"/>
      <c r="G12" s="10"/>
      <c r="H12" s="127" t="s">
        <v>347</v>
      </c>
      <c r="I12" s="335"/>
      <c r="J12" s="716"/>
      <c r="K12" s="2" t="s">
        <v>62</v>
      </c>
      <c r="L12" s="3">
        <v>2650</v>
      </c>
      <c r="M12" s="335"/>
      <c r="N12" s="2" t="s">
        <v>201</v>
      </c>
      <c r="O12" s="10" t="s">
        <v>345</v>
      </c>
      <c r="P12" s="17">
        <v>2530</v>
      </c>
      <c r="Q12" s="727"/>
      <c r="R12" s="335"/>
      <c r="S12" s="716"/>
      <c r="T12" s="2" t="s">
        <v>62</v>
      </c>
      <c r="U12" s="134">
        <v>4895</v>
      </c>
      <c r="V12" s="134">
        <v>3795</v>
      </c>
      <c r="W12" s="137">
        <v>3245</v>
      </c>
      <c r="X12" s="137">
        <v>1705</v>
      </c>
      <c r="Y12" s="137">
        <v>1375</v>
      </c>
      <c r="Z12" s="137">
        <v>1045</v>
      </c>
      <c r="AA12" s="127" t="s">
        <v>1414</v>
      </c>
      <c r="AB12" s="335"/>
      <c r="AC12" s="2" t="s">
        <v>201</v>
      </c>
      <c r="AD12" s="10" t="s">
        <v>345</v>
      </c>
      <c r="AE12" s="17">
        <v>3850</v>
      </c>
      <c r="AF12" s="727"/>
      <c r="AG12" s="335"/>
      <c r="AH12" s="143" t="s">
        <v>509</v>
      </c>
      <c r="AI12" s="148">
        <v>2090</v>
      </c>
      <c r="AJ12" s="335"/>
      <c r="AK12" s="341" t="s">
        <v>326</v>
      </c>
      <c r="AL12" s="341" t="s">
        <v>326</v>
      </c>
      <c r="AM12" s="338" t="s">
        <v>1327</v>
      </c>
      <c r="AN12" s="341" t="s">
        <v>465</v>
      </c>
      <c r="AO12" s="1"/>
      <c r="AP12" s="1"/>
      <c r="AQ12" s="1"/>
      <c r="AR12" s="1"/>
      <c r="AS12" s="1"/>
      <c r="AT12" s="1"/>
      <c r="AU12" s="1"/>
      <c r="AV12" s="1"/>
      <c r="AW12" s="1"/>
    </row>
    <row r="13" spans="1:49" ht="16.5" customHeight="1">
      <c r="A13" s="716"/>
      <c r="B13" s="2" t="s">
        <v>61</v>
      </c>
      <c r="C13" s="3">
        <v>1320</v>
      </c>
      <c r="D13" s="10" t="s">
        <v>162</v>
      </c>
      <c r="E13" s="10"/>
      <c r="F13" s="10"/>
      <c r="G13" s="10"/>
      <c r="H13" s="127" t="s">
        <v>347</v>
      </c>
      <c r="I13" s="335"/>
      <c r="J13" s="716"/>
      <c r="K13" s="2" t="s">
        <v>61</v>
      </c>
      <c r="L13" s="3">
        <v>2650</v>
      </c>
      <c r="M13" s="335"/>
      <c r="N13" s="2" t="s">
        <v>202</v>
      </c>
      <c r="O13" s="10" t="s">
        <v>345</v>
      </c>
      <c r="P13" s="17">
        <v>2530</v>
      </c>
      <c r="Q13" s="728"/>
      <c r="R13" s="335"/>
      <c r="S13" s="716"/>
      <c r="T13" s="2" t="s">
        <v>61</v>
      </c>
      <c r="U13" s="134">
        <v>4895</v>
      </c>
      <c r="V13" s="134">
        <v>3795</v>
      </c>
      <c r="W13" s="137">
        <v>3245</v>
      </c>
      <c r="X13" s="137">
        <v>1705</v>
      </c>
      <c r="Y13" s="137">
        <v>1375</v>
      </c>
      <c r="Z13" s="137">
        <v>1045</v>
      </c>
      <c r="AA13" s="127" t="s">
        <v>1414</v>
      </c>
      <c r="AB13" s="335"/>
      <c r="AC13" s="2" t="s">
        <v>202</v>
      </c>
      <c r="AD13" s="10" t="s">
        <v>345</v>
      </c>
      <c r="AE13" s="17">
        <v>3850</v>
      </c>
      <c r="AF13" s="728"/>
      <c r="AG13" s="335"/>
      <c r="AH13" s="144" t="s">
        <v>510</v>
      </c>
      <c r="AI13" s="149">
        <v>1760</v>
      </c>
      <c r="AJ13" s="335"/>
      <c r="AK13" s="341" t="s">
        <v>327</v>
      </c>
      <c r="AL13" s="341" t="s">
        <v>327</v>
      </c>
      <c r="AM13" s="338" t="s">
        <v>1327</v>
      </c>
      <c r="AN13" s="341" t="s">
        <v>466</v>
      </c>
      <c r="AO13" s="1"/>
      <c r="AP13" s="1"/>
      <c r="AQ13" s="1"/>
      <c r="AR13" s="1"/>
      <c r="AS13" s="1"/>
      <c r="AT13" s="1"/>
      <c r="AU13" s="1"/>
      <c r="AV13" s="1"/>
      <c r="AW13" s="1"/>
    </row>
    <row r="14" spans="1:49" ht="16.5" customHeight="1">
      <c r="A14" s="716"/>
      <c r="B14" s="2" t="s">
        <v>63</v>
      </c>
      <c r="C14" s="3">
        <v>1320</v>
      </c>
      <c r="D14" s="10" t="s">
        <v>162</v>
      </c>
      <c r="E14" s="10"/>
      <c r="F14" s="10"/>
      <c r="G14" s="10"/>
      <c r="H14" s="127" t="s">
        <v>347</v>
      </c>
      <c r="I14" s="335"/>
      <c r="J14" s="716"/>
      <c r="K14" s="2" t="s">
        <v>63</v>
      </c>
      <c r="L14" s="3">
        <v>2650</v>
      </c>
      <c r="M14" s="335"/>
      <c r="N14" s="2" t="s">
        <v>349</v>
      </c>
      <c r="O14" s="127" t="s">
        <v>347</v>
      </c>
      <c r="P14" s="17"/>
      <c r="Q14" s="10"/>
      <c r="R14" s="335"/>
      <c r="S14" s="716"/>
      <c r="T14" s="2" t="s">
        <v>63</v>
      </c>
      <c r="U14" s="134">
        <v>4895</v>
      </c>
      <c r="V14" s="134">
        <v>3795</v>
      </c>
      <c r="W14" s="137">
        <v>3245</v>
      </c>
      <c r="X14" s="137">
        <v>1705</v>
      </c>
      <c r="Y14" s="137">
        <v>1375</v>
      </c>
      <c r="Z14" s="137">
        <v>1045</v>
      </c>
      <c r="AA14" s="127" t="s">
        <v>1414</v>
      </c>
      <c r="AB14" s="335"/>
      <c r="AC14" s="2" t="s">
        <v>349</v>
      </c>
      <c r="AD14" s="10" t="s">
        <v>345</v>
      </c>
      <c r="AE14" s="17">
        <v>5500</v>
      </c>
      <c r="AF14" s="10"/>
      <c r="AG14" s="335"/>
      <c r="AH14" s="145" t="s">
        <v>511</v>
      </c>
      <c r="AI14" s="150">
        <v>1430</v>
      </c>
      <c r="AJ14" s="335"/>
      <c r="AK14" s="341" t="s">
        <v>1720</v>
      </c>
      <c r="AL14" s="341" t="s">
        <v>1720</v>
      </c>
      <c r="AM14" s="338" t="s">
        <v>1327</v>
      </c>
      <c r="AN14" s="341" t="s">
        <v>467</v>
      </c>
      <c r="AO14" s="1"/>
      <c r="AP14" s="1"/>
      <c r="AQ14" s="1"/>
      <c r="AR14" s="1"/>
      <c r="AS14" s="1"/>
      <c r="AT14" s="1"/>
      <c r="AU14" s="1"/>
      <c r="AV14" s="1"/>
      <c r="AW14" s="1"/>
    </row>
    <row r="15" spans="1:49" ht="16.5" customHeight="1">
      <c r="A15" s="716"/>
      <c r="B15" s="2" t="s">
        <v>65</v>
      </c>
      <c r="C15" s="3">
        <v>1320</v>
      </c>
      <c r="D15" s="10" t="s">
        <v>162</v>
      </c>
      <c r="E15" s="10"/>
      <c r="F15" s="10"/>
      <c r="G15" s="10"/>
      <c r="H15" s="127" t="s">
        <v>347</v>
      </c>
      <c r="I15" s="335"/>
      <c r="J15" s="716"/>
      <c r="K15" s="2" t="s">
        <v>65</v>
      </c>
      <c r="L15" s="3">
        <v>2650</v>
      </c>
      <c r="M15" s="335"/>
      <c r="N15" s="2" t="s">
        <v>350</v>
      </c>
      <c r="O15" s="127" t="s">
        <v>347</v>
      </c>
      <c r="P15" s="17"/>
      <c r="Q15" s="10"/>
      <c r="R15" s="335"/>
      <c r="S15" s="716"/>
      <c r="T15" s="2" t="s">
        <v>65</v>
      </c>
      <c r="U15" s="134">
        <v>4895</v>
      </c>
      <c r="V15" s="134">
        <v>3795</v>
      </c>
      <c r="W15" s="137">
        <v>3245</v>
      </c>
      <c r="X15" s="137">
        <v>1705</v>
      </c>
      <c r="Y15" s="137">
        <v>1375</v>
      </c>
      <c r="Z15" s="137">
        <v>1045</v>
      </c>
      <c r="AA15" s="127" t="s">
        <v>1414</v>
      </c>
      <c r="AB15" s="335"/>
      <c r="AC15" s="2" t="s">
        <v>350</v>
      </c>
      <c r="AD15" s="127" t="s">
        <v>1414</v>
      </c>
      <c r="AE15" s="17"/>
      <c r="AF15" s="10"/>
      <c r="AG15" s="335"/>
      <c r="AH15" s="142" t="s">
        <v>1577</v>
      </c>
      <c r="AI15" s="146">
        <v>7095</v>
      </c>
      <c r="AJ15" s="335"/>
      <c r="AK15" s="341" t="s">
        <v>320</v>
      </c>
      <c r="AL15" s="341" t="s">
        <v>320</v>
      </c>
      <c r="AM15" s="338" t="s">
        <v>1327</v>
      </c>
      <c r="AO15" s="1"/>
      <c r="AP15" s="1"/>
      <c r="AQ15" s="1"/>
      <c r="AR15" s="1"/>
      <c r="AS15" s="1"/>
      <c r="AT15" s="1"/>
      <c r="AU15" s="1"/>
      <c r="AV15" s="1"/>
      <c r="AW15" s="1"/>
    </row>
    <row r="16" spans="1:49" ht="16.5" customHeight="1">
      <c r="A16" s="716"/>
      <c r="B16" s="2" t="s">
        <v>55</v>
      </c>
      <c r="C16" s="3">
        <v>1260</v>
      </c>
      <c r="D16" s="10" t="s">
        <v>162</v>
      </c>
      <c r="E16" s="10"/>
      <c r="F16" s="10"/>
      <c r="G16" s="10"/>
      <c r="H16" s="10" t="s">
        <v>345</v>
      </c>
      <c r="I16" s="335"/>
      <c r="J16" s="716"/>
      <c r="K16" s="2" t="s">
        <v>55</v>
      </c>
      <c r="L16" s="3">
        <v>2650</v>
      </c>
      <c r="M16" s="335"/>
      <c r="N16" s="2" t="s">
        <v>351</v>
      </c>
      <c r="O16" s="127" t="s">
        <v>347</v>
      </c>
      <c r="P16" s="17"/>
      <c r="Q16" s="10"/>
      <c r="R16" s="335"/>
      <c r="S16" s="716"/>
      <c r="T16" s="2" t="s">
        <v>55</v>
      </c>
      <c r="U16" s="134">
        <v>4895</v>
      </c>
      <c r="V16" s="134">
        <v>3795</v>
      </c>
      <c r="W16" s="137">
        <v>3245</v>
      </c>
      <c r="X16" s="137">
        <v>1705</v>
      </c>
      <c r="Y16" s="137">
        <v>1375</v>
      </c>
      <c r="Z16" s="137">
        <v>1045</v>
      </c>
      <c r="AA16" s="10" t="s">
        <v>345</v>
      </c>
      <c r="AB16" s="335"/>
      <c r="AC16" s="2" t="s">
        <v>351</v>
      </c>
      <c r="AD16" s="10" t="s">
        <v>345</v>
      </c>
      <c r="AE16" s="17">
        <v>5500</v>
      </c>
      <c r="AF16" s="10"/>
      <c r="AG16" s="335"/>
      <c r="AH16" s="142" t="s">
        <v>1487</v>
      </c>
      <c r="AI16" s="146">
        <v>7095</v>
      </c>
      <c r="AJ16" s="335"/>
      <c r="AK16" s="341" t="s">
        <v>319</v>
      </c>
      <c r="AL16" s="341" t="s">
        <v>319</v>
      </c>
      <c r="AM16" s="338" t="s">
        <v>1327</v>
      </c>
      <c r="AO16" s="1"/>
      <c r="AP16" s="1"/>
      <c r="AQ16" s="1"/>
      <c r="AR16" s="1"/>
      <c r="AS16" s="1"/>
      <c r="AT16" s="1"/>
      <c r="AU16" s="1"/>
      <c r="AV16" s="1"/>
      <c r="AW16" s="1"/>
    </row>
    <row r="17" spans="1:49" ht="16.5" customHeight="1">
      <c r="A17" s="717"/>
      <c r="B17" s="2" t="s">
        <v>96</v>
      </c>
      <c r="C17" s="3">
        <v>1320</v>
      </c>
      <c r="D17" s="10" t="s">
        <v>162</v>
      </c>
      <c r="E17" s="10"/>
      <c r="F17" s="10"/>
      <c r="G17" s="10"/>
      <c r="H17" s="127" t="s">
        <v>347</v>
      </c>
      <c r="I17" s="335"/>
      <c r="J17" s="717"/>
      <c r="K17" s="2" t="s">
        <v>96</v>
      </c>
      <c r="L17" s="3">
        <v>2650</v>
      </c>
      <c r="M17" s="335"/>
      <c r="N17" s="2" t="s">
        <v>352</v>
      </c>
      <c r="O17" s="127" t="s">
        <v>347</v>
      </c>
      <c r="P17" s="17"/>
      <c r="Q17" s="10"/>
      <c r="R17" s="335"/>
      <c r="S17" s="717"/>
      <c r="T17" s="2" t="s">
        <v>96</v>
      </c>
      <c r="U17" s="134">
        <v>4895</v>
      </c>
      <c r="V17" s="134">
        <v>3795</v>
      </c>
      <c r="W17" s="137">
        <v>3245</v>
      </c>
      <c r="X17" s="137">
        <v>1705</v>
      </c>
      <c r="Y17" s="137">
        <v>1375</v>
      </c>
      <c r="Z17" s="137">
        <v>1045</v>
      </c>
      <c r="AA17" s="127" t="s">
        <v>1414</v>
      </c>
      <c r="AB17" s="335"/>
      <c r="AC17" s="2" t="s">
        <v>352</v>
      </c>
      <c r="AD17" s="127" t="s">
        <v>1414</v>
      </c>
      <c r="AE17" s="17"/>
      <c r="AF17" s="10"/>
      <c r="AG17" s="335"/>
      <c r="AH17" s="142" t="s">
        <v>512</v>
      </c>
      <c r="AI17" s="146">
        <v>7095</v>
      </c>
      <c r="AJ17" s="335"/>
      <c r="AK17" s="341" t="s">
        <v>328</v>
      </c>
      <c r="AL17" s="341" t="s">
        <v>328</v>
      </c>
      <c r="AM17" s="338" t="s">
        <v>1327</v>
      </c>
      <c r="AO17" s="1"/>
      <c r="AP17" s="1"/>
      <c r="AQ17" s="1"/>
      <c r="AR17" s="1"/>
      <c r="AS17" s="1"/>
      <c r="AT17" s="1"/>
      <c r="AU17" s="1"/>
      <c r="AV17" s="1"/>
      <c r="AW17" s="1"/>
    </row>
    <row r="18" spans="1:49" ht="16.5" customHeight="1">
      <c r="A18" s="729" t="s">
        <v>49</v>
      </c>
      <c r="B18" s="2" t="s">
        <v>66</v>
      </c>
      <c r="C18" s="3">
        <v>1320</v>
      </c>
      <c r="D18" s="10" t="s">
        <v>162</v>
      </c>
      <c r="E18" s="10"/>
      <c r="F18" s="10"/>
      <c r="G18" s="10"/>
      <c r="H18" s="127" t="s">
        <v>347</v>
      </c>
      <c r="I18" s="335"/>
      <c r="J18" s="729" t="s">
        <v>49</v>
      </c>
      <c r="K18" s="2" t="s">
        <v>66</v>
      </c>
      <c r="L18" s="3">
        <v>2650</v>
      </c>
      <c r="M18" s="335"/>
      <c r="N18" s="2" t="s">
        <v>353</v>
      </c>
      <c r="O18" s="127" t="s">
        <v>347</v>
      </c>
      <c r="P18" s="17"/>
      <c r="Q18" s="10"/>
      <c r="R18" s="335"/>
      <c r="S18" s="729" t="s">
        <v>49</v>
      </c>
      <c r="T18" s="2" t="s">
        <v>66</v>
      </c>
      <c r="U18" s="134">
        <v>6380</v>
      </c>
      <c r="V18" s="134">
        <v>4895</v>
      </c>
      <c r="W18" s="137">
        <v>4180</v>
      </c>
      <c r="X18" s="137">
        <v>1705</v>
      </c>
      <c r="Y18" s="137">
        <v>1375</v>
      </c>
      <c r="Z18" s="137">
        <v>1045</v>
      </c>
      <c r="AA18" s="127" t="s">
        <v>1414</v>
      </c>
      <c r="AB18" s="335"/>
      <c r="AC18" s="2" t="s">
        <v>353</v>
      </c>
      <c r="AD18" s="127" t="s">
        <v>1414</v>
      </c>
      <c r="AE18" s="17"/>
      <c r="AF18" s="10"/>
      <c r="AG18" s="335"/>
      <c r="AH18" s="142" t="s">
        <v>513</v>
      </c>
      <c r="AI18" s="146">
        <v>5390</v>
      </c>
      <c r="AJ18" s="335"/>
      <c r="AK18" s="341" t="s">
        <v>329</v>
      </c>
      <c r="AL18" s="341" t="s">
        <v>480</v>
      </c>
      <c r="AM18" s="338"/>
      <c r="AO18" s="1"/>
      <c r="AP18" s="1"/>
      <c r="AQ18" s="1"/>
      <c r="AR18" s="1"/>
      <c r="AS18" s="1"/>
      <c r="AT18" s="1"/>
      <c r="AU18" s="1"/>
      <c r="AV18" s="1"/>
      <c r="AW18" s="1"/>
    </row>
    <row r="19" spans="1:49" ht="16.5" customHeight="1">
      <c r="A19" s="729"/>
      <c r="B19" s="2" t="s">
        <v>68</v>
      </c>
      <c r="C19" s="3">
        <v>1320</v>
      </c>
      <c r="D19" s="10" t="s">
        <v>162</v>
      </c>
      <c r="E19" s="10"/>
      <c r="F19" s="10"/>
      <c r="G19" s="10"/>
      <c r="H19" s="127" t="s">
        <v>347</v>
      </c>
      <c r="J19" s="729"/>
      <c r="K19" s="2" t="s">
        <v>68</v>
      </c>
      <c r="L19" s="3">
        <v>2650</v>
      </c>
      <c r="N19" s="2" t="s">
        <v>354</v>
      </c>
      <c r="O19" s="127" t="s">
        <v>347</v>
      </c>
      <c r="P19" s="17"/>
      <c r="Q19" s="10"/>
      <c r="S19" s="729"/>
      <c r="T19" s="2" t="s">
        <v>68</v>
      </c>
      <c r="U19" s="134">
        <v>6380</v>
      </c>
      <c r="V19" s="134">
        <v>4895</v>
      </c>
      <c r="W19" s="137">
        <v>4180</v>
      </c>
      <c r="X19" s="137">
        <v>1705</v>
      </c>
      <c r="Y19" s="137">
        <v>1375</v>
      </c>
      <c r="Z19" s="137">
        <v>1045</v>
      </c>
      <c r="AA19" s="127" t="s">
        <v>1414</v>
      </c>
      <c r="AC19" s="2" t="s">
        <v>354</v>
      </c>
      <c r="AD19" s="10" t="s">
        <v>345</v>
      </c>
      <c r="AE19" s="17">
        <v>3850</v>
      </c>
      <c r="AF19" s="10"/>
      <c r="AH19" s="106" t="s">
        <v>514</v>
      </c>
      <c r="AI19" s="147">
        <v>4565</v>
      </c>
      <c r="AK19" s="341" t="s">
        <v>1721</v>
      </c>
      <c r="AL19" s="341" t="s">
        <v>1721</v>
      </c>
      <c r="AM19" s="338" t="s">
        <v>1327</v>
      </c>
    </row>
    <row r="20" spans="1:49" ht="16.5" customHeight="1">
      <c r="A20" s="729" t="s">
        <v>50</v>
      </c>
      <c r="B20" s="2" t="s">
        <v>69</v>
      </c>
      <c r="C20" s="3">
        <v>1320</v>
      </c>
      <c r="D20" s="10" t="s">
        <v>162</v>
      </c>
      <c r="E20" s="10"/>
      <c r="F20" s="10"/>
      <c r="G20" s="10"/>
      <c r="H20" s="127" t="s">
        <v>347</v>
      </c>
      <c r="J20" s="729" t="s">
        <v>50</v>
      </c>
      <c r="K20" s="2" t="s">
        <v>69</v>
      </c>
      <c r="L20" s="3">
        <v>2650</v>
      </c>
      <c r="N20" s="2" t="s">
        <v>355</v>
      </c>
      <c r="O20" s="127" t="s">
        <v>347</v>
      </c>
      <c r="P20" s="17"/>
      <c r="Q20" s="10"/>
      <c r="S20" s="729" t="s">
        <v>50</v>
      </c>
      <c r="T20" s="2" t="s">
        <v>69</v>
      </c>
      <c r="U20" s="134">
        <v>6380</v>
      </c>
      <c r="V20" s="134">
        <v>4895</v>
      </c>
      <c r="W20" s="137">
        <v>4180</v>
      </c>
      <c r="X20" s="137">
        <v>1705</v>
      </c>
      <c r="Y20" s="137">
        <v>1375</v>
      </c>
      <c r="Z20" s="137">
        <v>1045</v>
      </c>
      <c r="AA20" s="127" t="s">
        <v>1414</v>
      </c>
      <c r="AC20" s="2" t="s">
        <v>355</v>
      </c>
      <c r="AD20" s="127" t="s">
        <v>1414</v>
      </c>
      <c r="AE20" s="17"/>
      <c r="AF20" s="10"/>
      <c r="AH20" s="106" t="s">
        <v>515</v>
      </c>
      <c r="AI20" s="147">
        <v>4565</v>
      </c>
      <c r="AK20" s="341" t="s">
        <v>330</v>
      </c>
      <c r="AL20" s="341" t="s">
        <v>330</v>
      </c>
      <c r="AM20" s="339" t="s">
        <v>1328</v>
      </c>
    </row>
    <row r="21" spans="1:49" ht="16.5" customHeight="1">
      <c r="A21" s="729"/>
      <c r="B21" s="2" t="s">
        <v>70</v>
      </c>
      <c r="C21" s="3">
        <v>1320</v>
      </c>
      <c r="D21" s="10" t="s">
        <v>162</v>
      </c>
      <c r="E21" s="10"/>
      <c r="F21" s="10"/>
      <c r="G21" s="10"/>
      <c r="H21" s="127" t="s">
        <v>347</v>
      </c>
      <c r="J21" s="729"/>
      <c r="K21" s="2" t="s">
        <v>70</v>
      </c>
      <c r="L21" s="3">
        <v>2650</v>
      </c>
      <c r="N21" s="2" t="s">
        <v>356</v>
      </c>
      <c r="O21" s="127" t="s">
        <v>347</v>
      </c>
      <c r="P21" s="17"/>
      <c r="Q21" s="10"/>
      <c r="S21" s="729"/>
      <c r="T21" s="2" t="s">
        <v>70</v>
      </c>
      <c r="U21" s="134">
        <v>6380</v>
      </c>
      <c r="V21" s="134">
        <v>4895</v>
      </c>
      <c r="W21" s="137">
        <v>4180</v>
      </c>
      <c r="X21" s="137">
        <v>1705</v>
      </c>
      <c r="Y21" s="137">
        <v>1375</v>
      </c>
      <c r="Z21" s="137">
        <v>1045</v>
      </c>
      <c r="AA21" s="127" t="s">
        <v>1414</v>
      </c>
      <c r="AC21" s="2" t="s">
        <v>356</v>
      </c>
      <c r="AD21" s="127" t="s">
        <v>1414</v>
      </c>
      <c r="AE21" s="17"/>
      <c r="AF21" s="10"/>
      <c r="AH21" s="106" t="s">
        <v>516</v>
      </c>
      <c r="AI21" s="147">
        <v>4565</v>
      </c>
      <c r="AK21" s="341" t="s">
        <v>331</v>
      </c>
      <c r="AL21" s="341" t="s">
        <v>331</v>
      </c>
      <c r="AM21" s="338"/>
    </row>
    <row r="22" spans="1:49" ht="16.5" customHeight="1">
      <c r="A22" s="729"/>
      <c r="B22" s="2" t="s">
        <v>64</v>
      </c>
      <c r="C22" s="3">
        <v>1320</v>
      </c>
      <c r="D22" s="10" t="s">
        <v>162</v>
      </c>
      <c r="E22" s="10"/>
      <c r="F22" s="10"/>
      <c r="G22" s="10"/>
      <c r="H22" s="127" t="s">
        <v>347</v>
      </c>
      <c r="J22" s="729"/>
      <c r="K22" s="2" t="s">
        <v>64</v>
      </c>
      <c r="L22" s="3">
        <v>2650</v>
      </c>
      <c r="N22" s="2" t="s">
        <v>357</v>
      </c>
      <c r="O22" s="127" t="s">
        <v>347</v>
      </c>
      <c r="P22" s="17"/>
      <c r="Q22" s="10"/>
      <c r="S22" s="729"/>
      <c r="T22" s="2" t="s">
        <v>64</v>
      </c>
      <c r="U22" s="134">
        <v>6380</v>
      </c>
      <c r="V22" s="134">
        <v>4895</v>
      </c>
      <c r="W22" s="137">
        <v>4180</v>
      </c>
      <c r="X22" s="137">
        <v>1705</v>
      </c>
      <c r="Y22" s="137">
        <v>1375</v>
      </c>
      <c r="Z22" s="137">
        <v>1045</v>
      </c>
      <c r="AA22" s="127" t="s">
        <v>1414</v>
      </c>
      <c r="AC22" s="2" t="s">
        <v>357</v>
      </c>
      <c r="AD22" s="127" t="s">
        <v>1414</v>
      </c>
      <c r="AE22" s="17"/>
      <c r="AF22" s="10"/>
      <c r="AH22" s="143" t="s">
        <v>517</v>
      </c>
      <c r="AI22" s="148">
        <v>1815</v>
      </c>
    </row>
    <row r="23" spans="1:49" ht="16.5" customHeight="1">
      <c r="A23" s="729"/>
      <c r="B23" s="2" t="s">
        <v>67</v>
      </c>
      <c r="C23" s="3">
        <v>1320</v>
      </c>
      <c r="D23" s="10" t="s">
        <v>162</v>
      </c>
      <c r="E23" s="10"/>
      <c r="F23" s="10"/>
      <c r="G23" s="10"/>
      <c r="H23" s="127" t="s">
        <v>347</v>
      </c>
      <c r="J23" s="729"/>
      <c r="K23" s="2" t="s">
        <v>67</v>
      </c>
      <c r="L23" s="3">
        <v>2650</v>
      </c>
      <c r="N23" s="2" t="s">
        <v>358</v>
      </c>
      <c r="O23" s="127" t="s">
        <v>347</v>
      </c>
      <c r="P23" s="17"/>
      <c r="Q23" s="10"/>
      <c r="S23" s="729"/>
      <c r="T23" s="2" t="s">
        <v>67</v>
      </c>
      <c r="U23" s="134">
        <v>6380</v>
      </c>
      <c r="V23" s="134">
        <v>4895</v>
      </c>
      <c r="W23" s="137">
        <v>4180</v>
      </c>
      <c r="X23" s="137">
        <v>1705</v>
      </c>
      <c r="Y23" s="137">
        <v>1375</v>
      </c>
      <c r="Z23" s="137">
        <v>1045</v>
      </c>
      <c r="AA23" s="127" t="s">
        <v>1414</v>
      </c>
      <c r="AC23" s="2" t="s">
        <v>358</v>
      </c>
      <c r="AD23" s="127" t="s">
        <v>1414</v>
      </c>
      <c r="AE23" s="17"/>
      <c r="AF23" s="10"/>
      <c r="AH23" s="143" t="s">
        <v>518</v>
      </c>
      <c r="AI23" s="148">
        <v>1815</v>
      </c>
    </row>
    <row r="24" spans="1:49" ht="16.5" customHeight="1">
      <c r="A24" s="729" t="s">
        <v>51</v>
      </c>
      <c r="B24" s="2" t="s">
        <v>71</v>
      </c>
      <c r="C24" s="3">
        <v>1320</v>
      </c>
      <c r="D24" s="10" t="s">
        <v>162</v>
      </c>
      <c r="E24" s="10"/>
      <c r="F24" s="10"/>
      <c r="G24" s="10"/>
      <c r="H24" s="127" t="s">
        <v>347</v>
      </c>
      <c r="J24" s="729" t="s">
        <v>51</v>
      </c>
      <c r="K24" s="2" t="s">
        <v>71</v>
      </c>
      <c r="L24" s="3">
        <v>2650</v>
      </c>
      <c r="N24" s="2" t="s">
        <v>359</v>
      </c>
      <c r="O24" s="127" t="s">
        <v>347</v>
      </c>
      <c r="P24" s="17"/>
      <c r="Q24" s="10"/>
      <c r="S24" s="729" t="s">
        <v>51</v>
      </c>
      <c r="T24" s="2" t="s">
        <v>71</v>
      </c>
      <c r="U24" s="134">
        <v>6380</v>
      </c>
      <c r="V24" s="134">
        <v>4895</v>
      </c>
      <c r="W24" s="137">
        <v>4180</v>
      </c>
      <c r="X24" s="137">
        <v>1705</v>
      </c>
      <c r="Y24" s="137">
        <v>1375</v>
      </c>
      <c r="Z24" s="137">
        <v>1045</v>
      </c>
      <c r="AA24" s="127" t="s">
        <v>1414</v>
      </c>
      <c r="AC24" s="2" t="s">
        <v>359</v>
      </c>
      <c r="AD24" s="127" t="s">
        <v>1414</v>
      </c>
      <c r="AE24" s="17"/>
      <c r="AF24" s="10"/>
      <c r="AH24" s="144" t="s">
        <v>519</v>
      </c>
      <c r="AI24" s="149">
        <v>1485</v>
      </c>
    </row>
    <row r="25" spans="1:49" ht="16.5" customHeight="1">
      <c r="A25" s="729"/>
      <c r="B25" s="2" t="s">
        <v>72</v>
      </c>
      <c r="C25" s="3">
        <v>1320</v>
      </c>
      <c r="D25" s="10" t="s">
        <v>162</v>
      </c>
      <c r="E25" s="10"/>
      <c r="F25" s="10"/>
      <c r="G25" s="10"/>
      <c r="H25" s="127" t="s">
        <v>347</v>
      </c>
      <c r="J25" s="729"/>
      <c r="K25" s="2" t="s">
        <v>72</v>
      </c>
      <c r="L25" s="3">
        <v>2650</v>
      </c>
      <c r="N25" s="2" t="s">
        <v>360</v>
      </c>
      <c r="O25" s="127" t="s">
        <v>347</v>
      </c>
      <c r="P25" s="17"/>
      <c r="Q25" s="10"/>
      <c r="S25" s="729"/>
      <c r="T25" s="2" t="s">
        <v>72</v>
      </c>
      <c r="U25" s="134">
        <v>6380</v>
      </c>
      <c r="V25" s="134">
        <v>4895</v>
      </c>
      <c r="W25" s="137">
        <v>4180</v>
      </c>
      <c r="X25" s="137">
        <v>1705</v>
      </c>
      <c r="Y25" s="137">
        <v>1375</v>
      </c>
      <c r="Z25" s="137">
        <v>1045</v>
      </c>
      <c r="AA25" s="127" t="s">
        <v>1414</v>
      </c>
      <c r="AC25" s="2" t="s">
        <v>360</v>
      </c>
      <c r="AD25" s="127" t="s">
        <v>1414</v>
      </c>
      <c r="AE25" s="17"/>
      <c r="AF25" s="10"/>
      <c r="AH25" s="145" t="s">
        <v>520</v>
      </c>
      <c r="AI25" s="150">
        <v>1155</v>
      </c>
    </row>
    <row r="26" spans="1:49" ht="16.5" customHeight="1">
      <c r="A26" s="729"/>
      <c r="B26" s="2" t="s">
        <v>73</v>
      </c>
      <c r="C26" s="3">
        <v>1320</v>
      </c>
      <c r="D26" s="10" t="s">
        <v>162</v>
      </c>
      <c r="E26" s="10"/>
      <c r="F26" s="10"/>
      <c r="G26" s="10"/>
      <c r="H26" s="127" t="s">
        <v>347</v>
      </c>
      <c r="J26" s="729"/>
      <c r="K26" s="2" t="s">
        <v>73</v>
      </c>
      <c r="L26" s="3">
        <v>2650</v>
      </c>
      <c r="N26" s="2" t="s">
        <v>346</v>
      </c>
      <c r="O26" s="127" t="s">
        <v>347</v>
      </c>
      <c r="P26" s="17"/>
      <c r="Q26" s="10"/>
      <c r="S26" s="729"/>
      <c r="T26" s="2" t="s">
        <v>73</v>
      </c>
      <c r="U26" s="134">
        <v>6380</v>
      </c>
      <c r="V26" s="134">
        <v>4895</v>
      </c>
      <c r="W26" s="137">
        <v>4180</v>
      </c>
      <c r="X26" s="137">
        <v>1705</v>
      </c>
      <c r="Y26" s="137">
        <v>1375</v>
      </c>
      <c r="Z26" s="137">
        <v>1045</v>
      </c>
      <c r="AA26" s="127" t="s">
        <v>1414</v>
      </c>
      <c r="AC26" s="2" t="s">
        <v>346</v>
      </c>
      <c r="AD26" s="127" t="s">
        <v>1414</v>
      </c>
      <c r="AE26" s="17"/>
      <c r="AF26" s="10"/>
      <c r="AH26" s="142" t="s">
        <v>1578</v>
      </c>
      <c r="AI26" s="146">
        <v>7095</v>
      </c>
    </row>
    <row r="27" spans="1:49" ht="16.5" customHeight="1">
      <c r="A27" s="729"/>
      <c r="B27" s="2" t="s">
        <v>74</v>
      </c>
      <c r="C27" s="3">
        <v>1320</v>
      </c>
      <c r="D27" s="10" t="s">
        <v>162</v>
      </c>
      <c r="E27" s="10"/>
      <c r="F27" s="10"/>
      <c r="G27" s="10"/>
      <c r="H27" s="127" t="s">
        <v>347</v>
      </c>
      <c r="J27" s="729"/>
      <c r="K27" s="2" t="s">
        <v>74</v>
      </c>
      <c r="L27" s="3">
        <v>2650</v>
      </c>
      <c r="N27" s="2" t="s">
        <v>361</v>
      </c>
      <c r="O27" s="127" t="s">
        <v>347</v>
      </c>
      <c r="P27" s="17"/>
      <c r="Q27" s="10"/>
      <c r="S27" s="729"/>
      <c r="T27" s="2" t="s">
        <v>74</v>
      </c>
      <c r="U27" s="134">
        <v>6380</v>
      </c>
      <c r="V27" s="134">
        <v>4895</v>
      </c>
      <c r="W27" s="137">
        <v>4180</v>
      </c>
      <c r="X27" s="137">
        <v>1705</v>
      </c>
      <c r="Y27" s="137">
        <v>1375</v>
      </c>
      <c r="Z27" s="137">
        <v>1045</v>
      </c>
      <c r="AA27" s="127" t="s">
        <v>1414</v>
      </c>
      <c r="AC27" s="2" t="s">
        <v>361</v>
      </c>
      <c r="AD27" s="127" t="s">
        <v>1414</v>
      </c>
      <c r="AE27" s="17"/>
      <c r="AF27" s="10"/>
      <c r="AH27" s="142" t="s">
        <v>1488</v>
      </c>
      <c r="AI27" s="146">
        <v>7095</v>
      </c>
    </row>
    <row r="28" spans="1:49" ht="16.5" customHeight="1">
      <c r="A28" s="729" t="s">
        <v>43</v>
      </c>
      <c r="B28" s="2" t="s">
        <v>75</v>
      </c>
      <c r="C28" s="3">
        <v>1458</v>
      </c>
      <c r="D28" s="10" t="s">
        <v>162</v>
      </c>
      <c r="E28" s="10" t="s">
        <v>162</v>
      </c>
      <c r="F28" s="10"/>
      <c r="G28" s="10"/>
      <c r="H28" s="127" t="s">
        <v>347</v>
      </c>
      <c r="J28" s="729" t="s">
        <v>43</v>
      </c>
      <c r="K28" s="2" t="s">
        <v>75</v>
      </c>
      <c r="L28" s="3">
        <v>2650</v>
      </c>
      <c r="N28" s="2" t="s">
        <v>362</v>
      </c>
      <c r="O28" s="127" t="s">
        <v>347</v>
      </c>
      <c r="P28" s="17"/>
      <c r="Q28" s="10"/>
      <c r="S28" s="729" t="s">
        <v>43</v>
      </c>
      <c r="T28" s="2" t="s">
        <v>75</v>
      </c>
      <c r="U28" s="134">
        <v>6380</v>
      </c>
      <c r="V28" s="134">
        <v>5005</v>
      </c>
      <c r="W28" s="137">
        <v>4180</v>
      </c>
      <c r="X28" s="137">
        <v>1760</v>
      </c>
      <c r="Y28" s="137">
        <v>1430</v>
      </c>
      <c r="Z28" s="137">
        <v>1100</v>
      </c>
      <c r="AA28" s="127" t="s">
        <v>1414</v>
      </c>
      <c r="AC28" s="2" t="s">
        <v>362</v>
      </c>
      <c r="AD28" s="127" t="s">
        <v>1414</v>
      </c>
      <c r="AE28" s="17"/>
      <c r="AF28" s="10"/>
      <c r="AH28" s="142" t="s">
        <v>521</v>
      </c>
      <c r="AI28" s="146">
        <v>7095</v>
      </c>
    </row>
    <row r="29" spans="1:49" ht="16.5" customHeight="1">
      <c r="A29" s="729"/>
      <c r="B29" s="2" t="s">
        <v>111</v>
      </c>
      <c r="C29" s="3">
        <v>1458</v>
      </c>
      <c r="D29" s="10" t="s">
        <v>162</v>
      </c>
      <c r="E29" s="10" t="s">
        <v>162</v>
      </c>
      <c r="F29" s="10"/>
      <c r="G29" s="10"/>
      <c r="H29" s="127" t="s">
        <v>347</v>
      </c>
      <c r="J29" s="729"/>
      <c r="K29" s="2" t="s">
        <v>111</v>
      </c>
      <c r="L29" s="3">
        <v>2650</v>
      </c>
      <c r="N29" s="2" t="s">
        <v>363</v>
      </c>
      <c r="O29" s="127" t="s">
        <v>347</v>
      </c>
      <c r="P29" s="17"/>
      <c r="Q29" s="10"/>
      <c r="S29" s="729"/>
      <c r="T29" s="2" t="s">
        <v>111</v>
      </c>
      <c r="U29" s="134">
        <v>6380</v>
      </c>
      <c r="V29" s="134">
        <v>5005</v>
      </c>
      <c r="W29" s="137">
        <v>4180</v>
      </c>
      <c r="X29" s="137">
        <v>1760</v>
      </c>
      <c r="Y29" s="137">
        <v>1430</v>
      </c>
      <c r="Z29" s="137">
        <v>1100</v>
      </c>
      <c r="AA29" s="127" t="s">
        <v>1414</v>
      </c>
      <c r="AC29" s="2" t="s">
        <v>363</v>
      </c>
      <c r="AD29" s="127" t="s">
        <v>1414</v>
      </c>
      <c r="AE29" s="17"/>
      <c r="AF29" s="10"/>
      <c r="AH29" s="142" t="s">
        <v>522</v>
      </c>
      <c r="AI29" s="146">
        <v>5390</v>
      </c>
    </row>
    <row r="30" spans="1:49" ht="16.5" customHeight="1">
      <c r="A30" s="729"/>
      <c r="B30" s="2" t="s">
        <v>112</v>
      </c>
      <c r="C30" s="3">
        <v>1458</v>
      </c>
      <c r="D30" s="10" t="s">
        <v>162</v>
      </c>
      <c r="E30" s="10" t="s">
        <v>162</v>
      </c>
      <c r="F30" s="10"/>
      <c r="G30" s="10"/>
      <c r="H30" s="127" t="s">
        <v>347</v>
      </c>
      <c r="J30" s="729"/>
      <c r="K30" s="2" t="s">
        <v>112</v>
      </c>
      <c r="L30" s="3">
        <v>2650</v>
      </c>
      <c r="N30" s="2" t="s">
        <v>364</v>
      </c>
      <c r="O30" s="127" t="s">
        <v>347</v>
      </c>
      <c r="P30" s="17"/>
      <c r="Q30" s="10"/>
      <c r="S30" s="729"/>
      <c r="T30" s="2" t="s">
        <v>112</v>
      </c>
      <c r="U30" s="134">
        <v>6380</v>
      </c>
      <c r="V30" s="134">
        <v>5005</v>
      </c>
      <c r="W30" s="137">
        <v>4180</v>
      </c>
      <c r="X30" s="137">
        <v>1760</v>
      </c>
      <c r="Y30" s="137">
        <v>1430</v>
      </c>
      <c r="Z30" s="137">
        <v>1100</v>
      </c>
      <c r="AA30" s="127" t="s">
        <v>1414</v>
      </c>
      <c r="AC30" s="2" t="s">
        <v>364</v>
      </c>
      <c r="AD30" s="127" t="s">
        <v>1414</v>
      </c>
      <c r="AE30" s="17"/>
      <c r="AF30" s="10"/>
      <c r="AH30" s="106" t="s">
        <v>523</v>
      </c>
      <c r="AI30" s="147">
        <v>4565</v>
      </c>
    </row>
    <row r="31" spans="1:49" ht="16.5" customHeight="1">
      <c r="A31" s="729"/>
      <c r="B31" s="2" t="s">
        <v>78</v>
      </c>
      <c r="C31" s="3">
        <v>1458</v>
      </c>
      <c r="D31" s="10" t="s">
        <v>162</v>
      </c>
      <c r="E31" s="10" t="s">
        <v>162</v>
      </c>
      <c r="F31" s="10"/>
      <c r="G31" s="10"/>
      <c r="H31" s="127" t="s">
        <v>347</v>
      </c>
      <c r="J31" s="729"/>
      <c r="K31" s="2" t="s">
        <v>78</v>
      </c>
      <c r="L31" s="3">
        <v>2650</v>
      </c>
      <c r="N31" s="2" t="s">
        <v>365</v>
      </c>
      <c r="O31" s="127" t="s">
        <v>347</v>
      </c>
      <c r="P31" s="17"/>
      <c r="Q31" s="10"/>
      <c r="S31" s="729"/>
      <c r="T31" s="2" t="s">
        <v>78</v>
      </c>
      <c r="U31" s="134">
        <v>6380</v>
      </c>
      <c r="V31" s="134">
        <v>5005</v>
      </c>
      <c r="W31" s="137">
        <v>4180</v>
      </c>
      <c r="X31" s="137">
        <v>1760</v>
      </c>
      <c r="Y31" s="137">
        <v>1430</v>
      </c>
      <c r="Z31" s="137">
        <v>1100</v>
      </c>
      <c r="AA31" s="127" t="s">
        <v>1414</v>
      </c>
      <c r="AC31" s="2" t="s">
        <v>365</v>
      </c>
      <c r="AD31" s="127" t="s">
        <v>1414</v>
      </c>
      <c r="AE31" s="17"/>
      <c r="AF31" s="10"/>
      <c r="AH31" s="106" t="s">
        <v>524</v>
      </c>
      <c r="AI31" s="147">
        <v>4565</v>
      </c>
    </row>
    <row r="32" spans="1:49" ht="16.5" customHeight="1">
      <c r="A32" s="729"/>
      <c r="B32" s="2" t="s">
        <v>76</v>
      </c>
      <c r="C32" s="3">
        <v>1458</v>
      </c>
      <c r="D32" s="10" t="s">
        <v>162</v>
      </c>
      <c r="E32" s="10" t="s">
        <v>162</v>
      </c>
      <c r="F32" s="10"/>
      <c r="G32" s="10"/>
      <c r="H32" s="127" t="s">
        <v>347</v>
      </c>
      <c r="J32" s="729"/>
      <c r="K32" s="2" t="s">
        <v>76</v>
      </c>
      <c r="L32" s="3">
        <v>2650</v>
      </c>
      <c r="N32" s="2" t="s">
        <v>366</v>
      </c>
      <c r="O32" s="127" t="s">
        <v>347</v>
      </c>
      <c r="P32" s="17"/>
      <c r="Q32" s="10"/>
      <c r="S32" s="729"/>
      <c r="T32" s="2" t="s">
        <v>76</v>
      </c>
      <c r="U32" s="134">
        <v>6380</v>
      </c>
      <c r="V32" s="134">
        <v>5005</v>
      </c>
      <c r="W32" s="137">
        <v>4180</v>
      </c>
      <c r="X32" s="137">
        <v>1760</v>
      </c>
      <c r="Y32" s="137">
        <v>1430</v>
      </c>
      <c r="Z32" s="137">
        <v>1100</v>
      </c>
      <c r="AA32" s="127" t="s">
        <v>1414</v>
      </c>
      <c r="AC32" s="2" t="s">
        <v>366</v>
      </c>
      <c r="AD32" s="127" t="s">
        <v>1414</v>
      </c>
      <c r="AE32" s="17"/>
      <c r="AF32" s="10"/>
      <c r="AH32" s="106" t="s">
        <v>525</v>
      </c>
      <c r="AI32" s="147">
        <v>4565</v>
      </c>
    </row>
    <row r="33" spans="1:35" ht="16.5" customHeight="1">
      <c r="A33" s="729"/>
      <c r="B33" s="2" t="s">
        <v>77</v>
      </c>
      <c r="C33" s="3">
        <v>1458</v>
      </c>
      <c r="D33" s="10" t="s">
        <v>162</v>
      </c>
      <c r="E33" s="10" t="s">
        <v>162</v>
      </c>
      <c r="F33" s="10"/>
      <c r="G33" s="10"/>
      <c r="H33" s="127" t="s">
        <v>347</v>
      </c>
      <c r="J33" s="729"/>
      <c r="K33" s="2" t="s">
        <v>77</v>
      </c>
      <c r="L33" s="3">
        <v>2650</v>
      </c>
      <c r="N33" s="2" t="s">
        <v>367</v>
      </c>
      <c r="O33" s="127" t="s">
        <v>347</v>
      </c>
      <c r="P33" s="17"/>
      <c r="Q33" s="10"/>
      <c r="S33" s="729"/>
      <c r="T33" s="2" t="s">
        <v>77</v>
      </c>
      <c r="U33" s="134">
        <v>6380</v>
      </c>
      <c r="V33" s="134">
        <v>5005</v>
      </c>
      <c r="W33" s="137">
        <v>4180</v>
      </c>
      <c r="X33" s="137">
        <v>1760</v>
      </c>
      <c r="Y33" s="137">
        <v>1430</v>
      </c>
      <c r="Z33" s="137">
        <v>1100</v>
      </c>
      <c r="AA33" s="127" t="s">
        <v>1414</v>
      </c>
      <c r="AC33" s="2" t="s">
        <v>367</v>
      </c>
      <c r="AD33" s="127" t="s">
        <v>1414</v>
      </c>
      <c r="AE33" s="17"/>
      <c r="AF33" s="10"/>
      <c r="AH33" s="143" t="s">
        <v>526</v>
      </c>
      <c r="AI33" s="148">
        <v>1815</v>
      </c>
    </row>
    <row r="34" spans="1:35" ht="16.5" customHeight="1">
      <c r="A34" s="729" t="s">
        <v>52</v>
      </c>
      <c r="B34" s="2" t="s">
        <v>79</v>
      </c>
      <c r="C34" s="3">
        <v>1590</v>
      </c>
      <c r="D34" s="10"/>
      <c r="E34" s="10" t="s">
        <v>162</v>
      </c>
      <c r="F34" s="10" t="s">
        <v>162</v>
      </c>
      <c r="G34" s="10"/>
      <c r="H34" s="127" t="s">
        <v>347</v>
      </c>
      <c r="J34" s="729" t="s">
        <v>52</v>
      </c>
      <c r="K34" s="2" t="s">
        <v>79</v>
      </c>
      <c r="L34" s="3">
        <v>2650</v>
      </c>
      <c r="N34" s="2" t="s">
        <v>368</v>
      </c>
      <c r="O34" s="127" t="s">
        <v>347</v>
      </c>
      <c r="P34" s="17"/>
      <c r="Q34" s="10"/>
      <c r="S34" s="729" t="s">
        <v>52</v>
      </c>
      <c r="T34" s="2" t="s">
        <v>79</v>
      </c>
      <c r="U34" s="134">
        <v>7095</v>
      </c>
      <c r="V34" s="134">
        <v>5445</v>
      </c>
      <c r="W34" s="137">
        <v>4565</v>
      </c>
      <c r="X34" s="137">
        <v>1870</v>
      </c>
      <c r="Y34" s="137">
        <v>1540</v>
      </c>
      <c r="Z34" s="137">
        <v>1210</v>
      </c>
      <c r="AA34" s="127" t="s">
        <v>1414</v>
      </c>
      <c r="AC34" s="2" t="s">
        <v>368</v>
      </c>
      <c r="AD34" s="127" t="s">
        <v>1414</v>
      </c>
      <c r="AE34" s="17"/>
      <c r="AF34" s="10"/>
      <c r="AH34" s="143" t="s">
        <v>527</v>
      </c>
      <c r="AI34" s="148">
        <v>1815</v>
      </c>
    </row>
    <row r="35" spans="1:35" ht="16.5" customHeight="1">
      <c r="A35" s="729"/>
      <c r="B35" s="2" t="s">
        <v>80</v>
      </c>
      <c r="C35" s="3">
        <v>1590</v>
      </c>
      <c r="D35" s="10"/>
      <c r="E35" s="10" t="s">
        <v>162</v>
      </c>
      <c r="F35" s="10" t="s">
        <v>162</v>
      </c>
      <c r="G35" s="10"/>
      <c r="H35" s="127" t="s">
        <v>347</v>
      </c>
      <c r="J35" s="729"/>
      <c r="K35" s="2" t="s">
        <v>80</v>
      </c>
      <c r="L35" s="3">
        <v>2650</v>
      </c>
      <c r="N35" s="2" t="s">
        <v>369</v>
      </c>
      <c r="O35" s="127" t="s">
        <v>347</v>
      </c>
      <c r="P35" s="17"/>
      <c r="Q35" s="10"/>
      <c r="S35" s="729"/>
      <c r="T35" s="2" t="s">
        <v>80</v>
      </c>
      <c r="U35" s="134">
        <v>7095</v>
      </c>
      <c r="V35" s="134">
        <v>5445</v>
      </c>
      <c r="W35" s="137">
        <v>4565</v>
      </c>
      <c r="X35" s="137">
        <v>1870</v>
      </c>
      <c r="Y35" s="137">
        <v>1540</v>
      </c>
      <c r="Z35" s="137">
        <v>1210</v>
      </c>
      <c r="AA35" s="127" t="s">
        <v>1414</v>
      </c>
      <c r="AC35" s="2" t="s">
        <v>369</v>
      </c>
      <c r="AD35" s="127" t="s">
        <v>1414</v>
      </c>
      <c r="AE35" s="17"/>
      <c r="AF35" s="10"/>
      <c r="AH35" s="144" t="s">
        <v>528</v>
      </c>
      <c r="AI35" s="149">
        <v>1485</v>
      </c>
    </row>
    <row r="36" spans="1:35" ht="16.5" customHeight="1">
      <c r="A36" s="729"/>
      <c r="B36" s="2" t="s">
        <v>81</v>
      </c>
      <c r="C36" s="3">
        <v>1590</v>
      </c>
      <c r="D36" s="10"/>
      <c r="E36" s="10" t="s">
        <v>162</v>
      </c>
      <c r="F36" s="10" t="s">
        <v>162</v>
      </c>
      <c r="G36" s="10"/>
      <c r="H36" s="127" t="s">
        <v>347</v>
      </c>
      <c r="J36" s="729"/>
      <c r="K36" s="2" t="s">
        <v>81</v>
      </c>
      <c r="L36" s="3">
        <v>2650</v>
      </c>
      <c r="N36" s="2" t="s">
        <v>370</v>
      </c>
      <c r="O36" s="127" t="s">
        <v>347</v>
      </c>
      <c r="P36" s="17"/>
      <c r="Q36" s="10"/>
      <c r="S36" s="729"/>
      <c r="T36" s="2" t="s">
        <v>81</v>
      </c>
      <c r="U36" s="134">
        <v>7095</v>
      </c>
      <c r="V36" s="134">
        <v>5445</v>
      </c>
      <c r="W36" s="137">
        <v>4565</v>
      </c>
      <c r="X36" s="137">
        <v>1870</v>
      </c>
      <c r="Y36" s="137">
        <v>1540</v>
      </c>
      <c r="Z36" s="137">
        <v>1210</v>
      </c>
      <c r="AA36" s="127" t="s">
        <v>1414</v>
      </c>
      <c r="AC36" s="2" t="s">
        <v>370</v>
      </c>
      <c r="AD36" s="127" t="s">
        <v>1414</v>
      </c>
      <c r="AE36" s="17"/>
      <c r="AF36" s="10"/>
      <c r="AH36" s="145" t="s">
        <v>529</v>
      </c>
      <c r="AI36" s="150">
        <v>1155</v>
      </c>
    </row>
    <row r="37" spans="1:35" ht="16.5" customHeight="1">
      <c r="A37" s="729"/>
      <c r="B37" s="2" t="s">
        <v>82</v>
      </c>
      <c r="C37" s="3">
        <v>1590</v>
      </c>
      <c r="D37" s="10"/>
      <c r="E37" s="10" t="s">
        <v>162</v>
      </c>
      <c r="F37" s="10" t="s">
        <v>162</v>
      </c>
      <c r="G37" s="10"/>
      <c r="H37" s="127" t="s">
        <v>347</v>
      </c>
      <c r="J37" s="729"/>
      <c r="K37" s="2" t="s">
        <v>82</v>
      </c>
      <c r="L37" s="3">
        <v>2650</v>
      </c>
      <c r="N37" s="2" t="s">
        <v>371</v>
      </c>
      <c r="O37" s="127" t="s">
        <v>347</v>
      </c>
      <c r="P37" s="17"/>
      <c r="Q37" s="10"/>
      <c r="S37" s="729"/>
      <c r="T37" s="2" t="s">
        <v>82</v>
      </c>
      <c r="U37" s="134">
        <v>7095</v>
      </c>
      <c r="V37" s="134">
        <v>5445</v>
      </c>
      <c r="W37" s="137">
        <v>4565</v>
      </c>
      <c r="X37" s="137">
        <v>1870</v>
      </c>
      <c r="Y37" s="137">
        <v>1540</v>
      </c>
      <c r="Z37" s="137">
        <v>1210</v>
      </c>
      <c r="AA37" s="127" t="s">
        <v>1414</v>
      </c>
      <c r="AC37" s="2" t="s">
        <v>371</v>
      </c>
      <c r="AD37" s="127" t="s">
        <v>1414</v>
      </c>
      <c r="AE37" s="17"/>
      <c r="AF37" s="10"/>
      <c r="AH37" s="142" t="s">
        <v>1579</v>
      </c>
      <c r="AI37" s="146">
        <v>7095</v>
      </c>
    </row>
    <row r="38" spans="1:35" ht="16.5" customHeight="1">
      <c r="A38" s="729"/>
      <c r="B38" s="2" t="s">
        <v>83</v>
      </c>
      <c r="C38" s="3">
        <v>1590</v>
      </c>
      <c r="D38" s="10"/>
      <c r="E38" s="10" t="s">
        <v>162</v>
      </c>
      <c r="F38" s="10" t="s">
        <v>162</v>
      </c>
      <c r="G38" s="10"/>
      <c r="H38" s="127" t="s">
        <v>347</v>
      </c>
      <c r="J38" s="729"/>
      <c r="K38" s="2" t="s">
        <v>83</v>
      </c>
      <c r="L38" s="3">
        <v>2650</v>
      </c>
      <c r="N38" s="2" t="s">
        <v>372</v>
      </c>
      <c r="O38" s="127" t="s">
        <v>347</v>
      </c>
      <c r="P38" s="17"/>
      <c r="Q38" s="10"/>
      <c r="S38" s="729"/>
      <c r="T38" s="2" t="s">
        <v>83</v>
      </c>
      <c r="U38" s="134">
        <v>7095</v>
      </c>
      <c r="V38" s="134">
        <v>5445</v>
      </c>
      <c r="W38" s="137">
        <v>4565</v>
      </c>
      <c r="X38" s="137">
        <v>1870</v>
      </c>
      <c r="Y38" s="137">
        <v>1540</v>
      </c>
      <c r="Z38" s="137">
        <v>1210</v>
      </c>
      <c r="AA38" s="127" t="s">
        <v>1414</v>
      </c>
      <c r="AC38" s="2" t="s">
        <v>372</v>
      </c>
      <c r="AD38" s="127" t="s">
        <v>1414</v>
      </c>
      <c r="AE38" s="17"/>
      <c r="AF38" s="10"/>
      <c r="AH38" s="142" t="s">
        <v>1489</v>
      </c>
      <c r="AI38" s="146">
        <v>7095</v>
      </c>
    </row>
    <row r="39" spans="1:35" ht="16.5" customHeight="1">
      <c r="A39" s="729" t="s">
        <v>44</v>
      </c>
      <c r="B39" s="2" t="s">
        <v>85</v>
      </c>
      <c r="C39" s="3">
        <v>1590</v>
      </c>
      <c r="D39" s="10"/>
      <c r="E39" s="10" t="s">
        <v>162</v>
      </c>
      <c r="F39" s="10" t="s">
        <v>162</v>
      </c>
      <c r="G39" s="10"/>
      <c r="H39" s="127" t="s">
        <v>347</v>
      </c>
      <c r="J39" s="729" t="s">
        <v>44</v>
      </c>
      <c r="K39" s="2" t="s">
        <v>85</v>
      </c>
      <c r="L39" s="3">
        <v>2650</v>
      </c>
      <c r="N39" s="2" t="s">
        <v>373</v>
      </c>
      <c r="O39" s="127" t="s">
        <v>347</v>
      </c>
      <c r="P39" s="17"/>
      <c r="Q39" s="10"/>
      <c r="S39" s="729" t="s">
        <v>44</v>
      </c>
      <c r="T39" s="2" t="s">
        <v>85</v>
      </c>
      <c r="U39" s="134">
        <v>7095</v>
      </c>
      <c r="V39" s="134">
        <v>5445</v>
      </c>
      <c r="W39" s="137">
        <v>4565</v>
      </c>
      <c r="X39" s="137">
        <v>1980</v>
      </c>
      <c r="Y39" s="137">
        <v>1650</v>
      </c>
      <c r="Z39" s="137">
        <v>1320</v>
      </c>
      <c r="AA39" s="127" t="s">
        <v>1414</v>
      </c>
      <c r="AC39" s="2" t="s">
        <v>373</v>
      </c>
      <c r="AD39" s="127" t="s">
        <v>1414</v>
      </c>
      <c r="AE39" s="17"/>
      <c r="AF39" s="10"/>
      <c r="AH39" s="142" t="s">
        <v>530</v>
      </c>
      <c r="AI39" s="146">
        <v>7095</v>
      </c>
    </row>
    <row r="40" spans="1:35" ht="16.5" customHeight="1">
      <c r="A40" s="729"/>
      <c r="B40" s="2" t="s">
        <v>84</v>
      </c>
      <c r="C40" s="3">
        <v>1590</v>
      </c>
      <c r="D40" s="10"/>
      <c r="E40" s="10" t="s">
        <v>162</v>
      </c>
      <c r="F40" s="10" t="s">
        <v>162</v>
      </c>
      <c r="G40" s="10"/>
      <c r="H40" s="127" t="s">
        <v>347</v>
      </c>
      <c r="J40" s="729"/>
      <c r="K40" s="2" t="s">
        <v>84</v>
      </c>
      <c r="L40" s="3">
        <v>2650</v>
      </c>
      <c r="N40" s="2" t="s">
        <v>374</v>
      </c>
      <c r="O40" s="127" t="s">
        <v>347</v>
      </c>
      <c r="P40" s="17"/>
      <c r="Q40" s="10"/>
      <c r="S40" s="729"/>
      <c r="T40" s="2" t="s">
        <v>84</v>
      </c>
      <c r="U40" s="134">
        <v>7095</v>
      </c>
      <c r="V40" s="134">
        <v>5445</v>
      </c>
      <c r="W40" s="137">
        <v>4565</v>
      </c>
      <c r="X40" s="137">
        <v>1980</v>
      </c>
      <c r="Y40" s="137">
        <v>1650</v>
      </c>
      <c r="Z40" s="137">
        <v>1320</v>
      </c>
      <c r="AA40" s="127" t="s">
        <v>1414</v>
      </c>
      <c r="AC40" s="2" t="s">
        <v>374</v>
      </c>
      <c r="AD40" s="127" t="s">
        <v>1414</v>
      </c>
      <c r="AE40" s="17"/>
      <c r="AF40" s="10"/>
      <c r="AH40" s="142" t="s">
        <v>531</v>
      </c>
      <c r="AI40" s="146">
        <v>5390</v>
      </c>
    </row>
    <row r="41" spans="1:35" ht="16.5" customHeight="1">
      <c r="A41" s="729"/>
      <c r="B41" s="2" t="s">
        <v>86</v>
      </c>
      <c r="C41" s="3">
        <v>1590</v>
      </c>
      <c r="D41" s="10"/>
      <c r="E41" s="10" t="s">
        <v>162</v>
      </c>
      <c r="F41" s="10" t="s">
        <v>162</v>
      </c>
      <c r="G41" s="10"/>
      <c r="H41" s="127" t="s">
        <v>347</v>
      </c>
      <c r="J41" s="729"/>
      <c r="K41" s="2" t="s">
        <v>86</v>
      </c>
      <c r="L41" s="3">
        <v>2650</v>
      </c>
      <c r="N41" s="2" t="s">
        <v>375</v>
      </c>
      <c r="O41" s="127" t="s">
        <v>347</v>
      </c>
      <c r="P41" s="17"/>
      <c r="Q41" s="10"/>
      <c r="S41" s="729"/>
      <c r="T41" s="2" t="s">
        <v>86</v>
      </c>
      <c r="U41" s="134">
        <v>7095</v>
      </c>
      <c r="V41" s="134">
        <v>5445</v>
      </c>
      <c r="W41" s="137">
        <v>4565</v>
      </c>
      <c r="X41" s="137">
        <v>1980</v>
      </c>
      <c r="Y41" s="137">
        <v>1650</v>
      </c>
      <c r="Z41" s="137">
        <v>1320</v>
      </c>
      <c r="AA41" s="127" t="s">
        <v>1414</v>
      </c>
      <c r="AC41" s="2" t="s">
        <v>375</v>
      </c>
      <c r="AD41" s="127" t="s">
        <v>1414</v>
      </c>
      <c r="AE41" s="17"/>
      <c r="AF41" s="10"/>
      <c r="AH41" s="106" t="s">
        <v>532</v>
      </c>
      <c r="AI41" s="147">
        <v>4565</v>
      </c>
    </row>
    <row r="42" spans="1:35" ht="16.5" customHeight="1">
      <c r="A42" s="729"/>
      <c r="B42" s="2" t="s">
        <v>87</v>
      </c>
      <c r="C42" s="3">
        <v>1590</v>
      </c>
      <c r="D42" s="10"/>
      <c r="E42" s="10" t="s">
        <v>162</v>
      </c>
      <c r="F42" s="10" t="s">
        <v>162</v>
      </c>
      <c r="G42" s="10"/>
      <c r="H42" s="127" t="s">
        <v>347</v>
      </c>
      <c r="J42" s="729"/>
      <c r="K42" s="2" t="s">
        <v>87</v>
      </c>
      <c r="L42" s="3">
        <v>2650</v>
      </c>
      <c r="N42" s="2" t="s">
        <v>376</v>
      </c>
      <c r="O42" s="127" t="s">
        <v>347</v>
      </c>
      <c r="P42" s="17"/>
      <c r="Q42" s="10"/>
      <c r="S42" s="729"/>
      <c r="T42" s="2" t="s">
        <v>87</v>
      </c>
      <c r="U42" s="134">
        <v>7095</v>
      </c>
      <c r="V42" s="134">
        <v>5445</v>
      </c>
      <c r="W42" s="137">
        <v>4565</v>
      </c>
      <c r="X42" s="137">
        <v>1980</v>
      </c>
      <c r="Y42" s="137">
        <v>1650</v>
      </c>
      <c r="Z42" s="137">
        <v>1320</v>
      </c>
      <c r="AA42" s="127" t="s">
        <v>1414</v>
      </c>
      <c r="AC42" s="2" t="s">
        <v>376</v>
      </c>
      <c r="AD42" s="127" t="s">
        <v>1414</v>
      </c>
      <c r="AE42" s="17"/>
      <c r="AF42" s="10"/>
      <c r="AH42" s="106" t="s">
        <v>533</v>
      </c>
      <c r="AI42" s="147">
        <v>4565</v>
      </c>
    </row>
    <row r="43" spans="1:35" ht="16.5" customHeight="1">
      <c r="A43" s="729" t="s">
        <v>47</v>
      </c>
      <c r="B43" s="2" t="s">
        <v>88</v>
      </c>
      <c r="C43" s="3">
        <v>2387</v>
      </c>
      <c r="D43" s="10"/>
      <c r="E43" s="10" t="s">
        <v>162</v>
      </c>
      <c r="F43" s="10" t="s">
        <v>162</v>
      </c>
      <c r="G43" s="10" t="s">
        <v>162</v>
      </c>
      <c r="H43" s="127" t="s">
        <v>347</v>
      </c>
      <c r="J43" s="729" t="s">
        <v>47</v>
      </c>
      <c r="K43" s="2" t="s">
        <v>88</v>
      </c>
      <c r="L43" s="3">
        <v>2650</v>
      </c>
      <c r="N43" s="2" t="s">
        <v>377</v>
      </c>
      <c r="O43" s="127" t="s">
        <v>347</v>
      </c>
      <c r="P43" s="17"/>
      <c r="Q43" s="10"/>
      <c r="S43" s="715" t="s">
        <v>486</v>
      </c>
      <c r="T43" s="2" t="s">
        <v>88</v>
      </c>
      <c r="U43" s="134">
        <v>7810</v>
      </c>
      <c r="V43" s="134">
        <v>5940</v>
      </c>
      <c r="W43" s="137">
        <v>5005</v>
      </c>
      <c r="X43" s="137">
        <v>2090</v>
      </c>
      <c r="Y43" s="137">
        <v>1760</v>
      </c>
      <c r="Z43" s="137">
        <v>1430</v>
      </c>
      <c r="AA43" s="127" t="s">
        <v>1414</v>
      </c>
      <c r="AC43" s="2" t="s">
        <v>377</v>
      </c>
      <c r="AD43" s="127" t="s">
        <v>1414</v>
      </c>
      <c r="AE43" s="17"/>
      <c r="AF43" s="10"/>
      <c r="AH43" s="106" t="s">
        <v>534</v>
      </c>
      <c r="AI43" s="147">
        <v>4565</v>
      </c>
    </row>
    <row r="44" spans="1:35" ht="16.5" customHeight="1">
      <c r="A44" s="729"/>
      <c r="B44" s="2" t="s">
        <v>91</v>
      </c>
      <c r="C44" s="3">
        <v>2387</v>
      </c>
      <c r="D44" s="10"/>
      <c r="E44" s="10" t="s">
        <v>162</v>
      </c>
      <c r="F44" s="10" t="s">
        <v>162</v>
      </c>
      <c r="G44" s="10" t="s">
        <v>162</v>
      </c>
      <c r="H44" s="127" t="s">
        <v>347</v>
      </c>
      <c r="J44" s="729"/>
      <c r="K44" s="2" t="s">
        <v>91</v>
      </c>
      <c r="L44" s="3">
        <v>2650</v>
      </c>
      <c r="N44" s="2" t="s">
        <v>378</v>
      </c>
      <c r="O44" s="127" t="s">
        <v>347</v>
      </c>
      <c r="P44" s="17"/>
      <c r="Q44" s="10"/>
      <c r="S44" s="716"/>
      <c r="T44" s="2" t="s">
        <v>91</v>
      </c>
      <c r="U44" s="134">
        <v>7810</v>
      </c>
      <c r="V44" s="134">
        <v>5940</v>
      </c>
      <c r="W44" s="137">
        <v>5005</v>
      </c>
      <c r="X44" s="137">
        <v>2090</v>
      </c>
      <c r="Y44" s="137">
        <v>1760</v>
      </c>
      <c r="Z44" s="137">
        <v>1430</v>
      </c>
      <c r="AA44" s="127" t="s">
        <v>1414</v>
      </c>
      <c r="AC44" s="2" t="s">
        <v>378</v>
      </c>
      <c r="AD44" s="127" t="s">
        <v>1414</v>
      </c>
      <c r="AE44" s="17"/>
      <c r="AF44" s="10"/>
      <c r="AH44" s="143" t="s">
        <v>535</v>
      </c>
      <c r="AI44" s="148">
        <v>1815</v>
      </c>
    </row>
    <row r="45" spans="1:35" ht="16.5" customHeight="1">
      <c r="A45" s="729"/>
      <c r="B45" s="2" t="s">
        <v>92</v>
      </c>
      <c r="C45" s="3">
        <v>2387</v>
      </c>
      <c r="D45" s="10"/>
      <c r="E45" s="10" t="s">
        <v>162</v>
      </c>
      <c r="F45" s="10" t="s">
        <v>162</v>
      </c>
      <c r="G45" s="10" t="s">
        <v>162</v>
      </c>
      <c r="H45" s="127" t="s">
        <v>347</v>
      </c>
      <c r="J45" s="729"/>
      <c r="K45" s="2" t="s">
        <v>92</v>
      </c>
      <c r="L45" s="3">
        <v>2650</v>
      </c>
      <c r="N45" s="2" t="s">
        <v>379</v>
      </c>
      <c r="O45" s="127" t="s">
        <v>347</v>
      </c>
      <c r="P45" s="17"/>
      <c r="Q45" s="10"/>
      <c r="S45" s="716"/>
      <c r="T45" s="2" t="s">
        <v>92</v>
      </c>
      <c r="U45" s="134">
        <v>7810</v>
      </c>
      <c r="V45" s="134">
        <v>5940</v>
      </c>
      <c r="W45" s="137">
        <v>5005</v>
      </c>
      <c r="X45" s="137">
        <v>2090</v>
      </c>
      <c r="Y45" s="137">
        <v>1760</v>
      </c>
      <c r="Z45" s="137">
        <v>1430</v>
      </c>
      <c r="AA45" s="127" t="s">
        <v>1414</v>
      </c>
      <c r="AC45" s="2" t="s">
        <v>379</v>
      </c>
      <c r="AD45" s="127" t="s">
        <v>1414</v>
      </c>
      <c r="AE45" s="17"/>
      <c r="AF45" s="10"/>
      <c r="AH45" s="143" t="s">
        <v>536</v>
      </c>
      <c r="AI45" s="148">
        <v>1815</v>
      </c>
    </row>
    <row r="46" spans="1:35" ht="16.5" customHeight="1">
      <c r="A46" s="729"/>
      <c r="B46" s="2" t="s">
        <v>93</v>
      </c>
      <c r="C46" s="3">
        <v>2387</v>
      </c>
      <c r="D46" s="10"/>
      <c r="E46" s="10" t="s">
        <v>162</v>
      </c>
      <c r="F46" s="10" t="s">
        <v>162</v>
      </c>
      <c r="G46" s="10" t="s">
        <v>162</v>
      </c>
      <c r="H46" s="127" t="s">
        <v>347</v>
      </c>
      <c r="J46" s="729"/>
      <c r="K46" s="2" t="s">
        <v>93</v>
      </c>
      <c r="L46" s="3">
        <v>2650</v>
      </c>
      <c r="N46" s="2" t="s">
        <v>380</v>
      </c>
      <c r="O46" s="127" t="s">
        <v>347</v>
      </c>
      <c r="P46" s="17"/>
      <c r="Q46" s="10"/>
      <c r="S46" s="716"/>
      <c r="T46" s="2" t="s">
        <v>93</v>
      </c>
      <c r="U46" s="134">
        <v>7810</v>
      </c>
      <c r="V46" s="134">
        <v>5940</v>
      </c>
      <c r="W46" s="137">
        <v>5005</v>
      </c>
      <c r="X46" s="137">
        <v>2090</v>
      </c>
      <c r="Y46" s="137">
        <v>1760</v>
      </c>
      <c r="Z46" s="137">
        <v>1430</v>
      </c>
      <c r="AA46" s="127" t="s">
        <v>1414</v>
      </c>
      <c r="AC46" s="2" t="s">
        <v>380</v>
      </c>
      <c r="AD46" s="127" t="s">
        <v>1414</v>
      </c>
      <c r="AE46" s="17"/>
      <c r="AF46" s="10"/>
      <c r="AH46" s="144" t="s">
        <v>537</v>
      </c>
      <c r="AI46" s="149">
        <v>1485</v>
      </c>
    </row>
    <row r="47" spans="1:35" ht="16.5" customHeight="1">
      <c r="A47" s="729"/>
      <c r="B47" s="2" t="s">
        <v>89</v>
      </c>
      <c r="C47" s="3">
        <v>2387</v>
      </c>
      <c r="D47" s="10"/>
      <c r="E47" s="10" t="s">
        <v>162</v>
      </c>
      <c r="F47" s="10" t="s">
        <v>162</v>
      </c>
      <c r="G47" s="10" t="s">
        <v>162</v>
      </c>
      <c r="H47" s="127" t="s">
        <v>347</v>
      </c>
      <c r="J47" s="729"/>
      <c r="K47" s="2" t="s">
        <v>89</v>
      </c>
      <c r="L47" s="3">
        <v>2650</v>
      </c>
      <c r="N47" s="2" t="s">
        <v>381</v>
      </c>
      <c r="O47" s="127" t="s">
        <v>347</v>
      </c>
      <c r="P47" s="17"/>
      <c r="Q47" s="10"/>
      <c r="S47" s="717"/>
      <c r="T47" s="2" t="s">
        <v>89</v>
      </c>
      <c r="U47" s="134">
        <v>7810</v>
      </c>
      <c r="V47" s="134">
        <v>5940</v>
      </c>
      <c r="W47" s="137">
        <v>5005</v>
      </c>
      <c r="X47" s="137">
        <v>2090</v>
      </c>
      <c r="Y47" s="137">
        <v>1760</v>
      </c>
      <c r="Z47" s="137">
        <v>1430</v>
      </c>
      <c r="AA47" s="127" t="s">
        <v>1414</v>
      </c>
      <c r="AC47" s="2" t="s">
        <v>381</v>
      </c>
      <c r="AD47" s="127" t="s">
        <v>1414</v>
      </c>
      <c r="AE47" s="17"/>
      <c r="AF47" s="10"/>
      <c r="AH47" s="145" t="s">
        <v>538</v>
      </c>
      <c r="AI47" s="150">
        <v>1155</v>
      </c>
    </row>
    <row r="48" spans="1:35" ht="16.5" customHeight="1">
      <c r="A48" s="729"/>
      <c r="B48" s="2" t="s">
        <v>90</v>
      </c>
      <c r="C48" s="3">
        <v>2387</v>
      </c>
      <c r="D48" s="10"/>
      <c r="E48" s="10" t="s">
        <v>162</v>
      </c>
      <c r="F48" s="10" t="s">
        <v>162</v>
      </c>
      <c r="G48" s="10" t="s">
        <v>162</v>
      </c>
      <c r="H48" s="127" t="s">
        <v>347</v>
      </c>
      <c r="J48" s="729"/>
      <c r="K48" s="2" t="s">
        <v>90</v>
      </c>
      <c r="L48" s="3">
        <v>2650</v>
      </c>
      <c r="N48" s="2" t="s">
        <v>382</v>
      </c>
      <c r="O48" s="127" t="s">
        <v>347</v>
      </c>
      <c r="P48" s="17"/>
      <c r="Q48" s="10"/>
      <c r="S48" s="715" t="s">
        <v>243</v>
      </c>
      <c r="T48" s="2" t="s">
        <v>90</v>
      </c>
      <c r="U48" s="134">
        <v>8690</v>
      </c>
      <c r="V48" s="134">
        <v>6545</v>
      </c>
      <c r="W48" s="137">
        <v>5500</v>
      </c>
      <c r="X48" s="137">
        <v>2090</v>
      </c>
      <c r="Y48" s="137">
        <v>1760</v>
      </c>
      <c r="Z48" s="137">
        <v>1430</v>
      </c>
      <c r="AA48" s="127" t="s">
        <v>1414</v>
      </c>
      <c r="AC48" s="2" t="s">
        <v>382</v>
      </c>
      <c r="AD48" s="127" t="s">
        <v>1414</v>
      </c>
      <c r="AE48" s="17"/>
      <c r="AF48" s="10"/>
      <c r="AH48" s="142" t="s">
        <v>1580</v>
      </c>
      <c r="AI48" s="146">
        <v>6600</v>
      </c>
    </row>
    <row r="49" spans="1:35" ht="16.5" customHeight="1">
      <c r="A49" s="729"/>
      <c r="B49" s="2" t="s">
        <v>94</v>
      </c>
      <c r="C49" s="3">
        <v>2387</v>
      </c>
      <c r="D49" s="10"/>
      <c r="E49" s="10" t="s">
        <v>162</v>
      </c>
      <c r="F49" s="10" t="s">
        <v>162</v>
      </c>
      <c r="G49" s="10" t="s">
        <v>162</v>
      </c>
      <c r="H49" s="127" t="s">
        <v>347</v>
      </c>
      <c r="J49" s="729"/>
      <c r="K49" s="2" t="s">
        <v>94</v>
      </c>
      <c r="L49" s="3">
        <v>2650</v>
      </c>
      <c r="N49" s="2" t="s">
        <v>383</v>
      </c>
      <c r="O49" s="127" t="s">
        <v>347</v>
      </c>
      <c r="P49" s="17"/>
      <c r="Q49" s="10"/>
      <c r="S49" s="717"/>
      <c r="T49" s="2" t="s">
        <v>94</v>
      </c>
      <c r="U49" s="134">
        <v>8690</v>
      </c>
      <c r="V49" s="134">
        <v>6545</v>
      </c>
      <c r="W49" s="137">
        <v>5500</v>
      </c>
      <c r="X49" s="137">
        <v>2090</v>
      </c>
      <c r="Y49" s="137">
        <v>1760</v>
      </c>
      <c r="Z49" s="137">
        <v>1430</v>
      </c>
      <c r="AA49" s="127" t="s">
        <v>1414</v>
      </c>
      <c r="AC49" s="2" t="s">
        <v>383</v>
      </c>
      <c r="AD49" s="127" t="s">
        <v>1414</v>
      </c>
      <c r="AE49" s="17"/>
      <c r="AF49" s="10"/>
      <c r="AH49" s="142" t="s">
        <v>1490</v>
      </c>
      <c r="AI49" s="146">
        <v>6600</v>
      </c>
    </row>
    <row r="50" spans="1:35" ht="16.5" customHeight="1">
      <c r="A50" s="5" t="s">
        <v>46</v>
      </c>
      <c r="B50" s="2" t="s">
        <v>95</v>
      </c>
      <c r="C50" s="3">
        <v>2475</v>
      </c>
      <c r="D50" s="10"/>
      <c r="E50" s="10"/>
      <c r="F50" s="10"/>
      <c r="G50" s="10" t="s">
        <v>162</v>
      </c>
      <c r="H50" s="127" t="s">
        <v>347</v>
      </c>
      <c r="J50" s="5" t="s">
        <v>46</v>
      </c>
      <c r="K50" s="2" t="s">
        <v>95</v>
      </c>
      <c r="L50" s="3">
        <v>2650</v>
      </c>
      <c r="N50" s="2" t="s">
        <v>384</v>
      </c>
      <c r="O50" s="127" t="s">
        <v>347</v>
      </c>
      <c r="P50" s="17"/>
      <c r="Q50" s="10"/>
      <c r="S50" s="5" t="s">
        <v>46</v>
      </c>
      <c r="T50" s="2" t="s">
        <v>95</v>
      </c>
      <c r="U50" s="134"/>
      <c r="V50" s="134"/>
      <c r="W50" s="137"/>
      <c r="X50" s="137"/>
      <c r="Y50" s="137"/>
      <c r="Z50" s="137"/>
      <c r="AA50" s="127" t="s">
        <v>1414</v>
      </c>
      <c r="AC50" s="2" t="s">
        <v>384</v>
      </c>
      <c r="AD50" s="127" t="s">
        <v>1414</v>
      </c>
      <c r="AE50" s="17"/>
      <c r="AF50" s="10"/>
      <c r="AH50" s="142" t="s">
        <v>539</v>
      </c>
      <c r="AI50" s="146">
        <v>6600</v>
      </c>
    </row>
    <row r="51" spans="1:35" ht="16.5" customHeight="1">
      <c r="A51" s="7" t="s">
        <v>45</v>
      </c>
      <c r="B51" s="8" t="s">
        <v>45</v>
      </c>
      <c r="C51" s="9">
        <v>1958</v>
      </c>
      <c r="D51" s="11"/>
      <c r="E51" s="11"/>
      <c r="F51" s="11"/>
      <c r="G51" s="11" t="s">
        <v>161</v>
      </c>
      <c r="H51" s="128" t="s">
        <v>347</v>
      </c>
      <c r="J51" s="7" t="s">
        <v>45</v>
      </c>
      <c r="K51" s="8" t="s">
        <v>45</v>
      </c>
      <c r="L51" s="9">
        <v>2650</v>
      </c>
      <c r="N51" s="2" t="s">
        <v>385</v>
      </c>
      <c r="O51" s="127" t="s">
        <v>347</v>
      </c>
      <c r="P51" s="17"/>
      <c r="Q51" s="10"/>
      <c r="S51" s="7" t="s">
        <v>45</v>
      </c>
      <c r="T51" s="8" t="s">
        <v>45</v>
      </c>
      <c r="U51" s="135">
        <v>8745</v>
      </c>
      <c r="V51" s="135">
        <v>6985</v>
      </c>
      <c r="W51" s="138">
        <v>5500</v>
      </c>
      <c r="X51" s="138">
        <v>2090</v>
      </c>
      <c r="Y51" s="138">
        <v>1760</v>
      </c>
      <c r="Z51" s="138">
        <v>1430</v>
      </c>
      <c r="AA51" s="128" t="s">
        <v>1414</v>
      </c>
      <c r="AC51" s="2" t="s">
        <v>385</v>
      </c>
      <c r="AD51" s="127" t="s">
        <v>1414</v>
      </c>
      <c r="AE51" s="17"/>
      <c r="AF51" s="10"/>
      <c r="AH51" s="142" t="s">
        <v>540</v>
      </c>
      <c r="AI51" s="146">
        <v>5060</v>
      </c>
    </row>
    <row r="52" spans="1:35" ht="16.5" customHeight="1">
      <c r="A52" s="724" t="s">
        <v>48</v>
      </c>
      <c r="B52" s="8" t="s">
        <v>113</v>
      </c>
      <c r="C52" s="9">
        <v>1320</v>
      </c>
      <c r="D52" s="11" t="s">
        <v>161</v>
      </c>
      <c r="E52" s="11" t="s">
        <v>161</v>
      </c>
      <c r="F52" s="11"/>
      <c r="G52" s="11"/>
      <c r="H52" s="128" t="s">
        <v>347</v>
      </c>
      <c r="J52" s="724" t="s">
        <v>48</v>
      </c>
      <c r="K52" s="8" t="s">
        <v>113</v>
      </c>
      <c r="L52" s="9">
        <v>2650</v>
      </c>
      <c r="N52" s="2" t="s">
        <v>386</v>
      </c>
      <c r="O52" s="127" t="s">
        <v>347</v>
      </c>
      <c r="P52" s="17"/>
      <c r="Q52" s="10"/>
      <c r="S52" s="718" t="s">
        <v>485</v>
      </c>
      <c r="T52" s="8" t="s">
        <v>113</v>
      </c>
      <c r="U52" s="135">
        <v>7095</v>
      </c>
      <c r="V52" s="135">
        <v>5390</v>
      </c>
      <c r="W52" s="138">
        <v>4565</v>
      </c>
      <c r="X52" s="138">
        <v>1815</v>
      </c>
      <c r="Y52" s="138">
        <v>1485</v>
      </c>
      <c r="Z52" s="138">
        <v>1155</v>
      </c>
      <c r="AA52" s="128" t="s">
        <v>1414</v>
      </c>
      <c r="AC52" s="2" t="s">
        <v>386</v>
      </c>
      <c r="AD52" s="127" t="s">
        <v>1414</v>
      </c>
      <c r="AE52" s="17"/>
      <c r="AF52" s="10"/>
      <c r="AH52" s="106" t="s">
        <v>541</v>
      </c>
      <c r="AI52" s="147">
        <v>4290</v>
      </c>
    </row>
    <row r="53" spans="1:35" ht="16.5" customHeight="1">
      <c r="A53" s="724"/>
      <c r="B53" s="8" t="s">
        <v>114</v>
      </c>
      <c r="C53" s="9">
        <v>1320</v>
      </c>
      <c r="D53" s="11" t="s">
        <v>161</v>
      </c>
      <c r="E53" s="11" t="s">
        <v>161</v>
      </c>
      <c r="F53" s="11"/>
      <c r="G53" s="11"/>
      <c r="H53" s="128" t="s">
        <v>347</v>
      </c>
      <c r="J53" s="724"/>
      <c r="K53" s="8" t="s">
        <v>114</v>
      </c>
      <c r="L53" s="9">
        <v>2650</v>
      </c>
      <c r="N53" s="2" t="s">
        <v>387</v>
      </c>
      <c r="O53" s="127" t="s">
        <v>347</v>
      </c>
      <c r="P53" s="17"/>
      <c r="Q53" s="10"/>
      <c r="S53" s="719"/>
      <c r="T53" s="8" t="s">
        <v>114</v>
      </c>
      <c r="U53" s="135">
        <v>7095</v>
      </c>
      <c r="V53" s="135">
        <v>5390</v>
      </c>
      <c r="W53" s="138">
        <v>4565</v>
      </c>
      <c r="X53" s="138">
        <v>1815</v>
      </c>
      <c r="Y53" s="138">
        <v>1485</v>
      </c>
      <c r="Z53" s="138">
        <v>1155</v>
      </c>
      <c r="AA53" s="128" t="s">
        <v>1414</v>
      </c>
      <c r="AC53" s="2" t="s">
        <v>387</v>
      </c>
      <c r="AD53" s="127" t="s">
        <v>1414</v>
      </c>
      <c r="AE53" s="17"/>
      <c r="AF53" s="10"/>
      <c r="AH53" s="106" t="s">
        <v>542</v>
      </c>
      <c r="AI53" s="147">
        <v>4290</v>
      </c>
    </row>
    <row r="54" spans="1:35" ht="16.5" customHeight="1">
      <c r="A54" s="724"/>
      <c r="B54" s="8" t="s">
        <v>115</v>
      </c>
      <c r="C54" s="9">
        <v>1320</v>
      </c>
      <c r="D54" s="11" t="s">
        <v>161</v>
      </c>
      <c r="E54" s="11" t="s">
        <v>161</v>
      </c>
      <c r="F54" s="11"/>
      <c r="G54" s="11"/>
      <c r="H54" s="128" t="s">
        <v>347</v>
      </c>
      <c r="J54" s="724"/>
      <c r="K54" s="8" t="s">
        <v>115</v>
      </c>
      <c r="L54" s="9">
        <v>2650</v>
      </c>
      <c r="N54" s="2" t="s">
        <v>388</v>
      </c>
      <c r="O54" s="127" t="s">
        <v>347</v>
      </c>
      <c r="P54" s="17"/>
      <c r="Q54" s="10"/>
      <c r="S54" s="720"/>
      <c r="T54" s="8" t="s">
        <v>116</v>
      </c>
      <c r="U54" s="135">
        <v>7095</v>
      </c>
      <c r="V54" s="135">
        <v>5390</v>
      </c>
      <c r="W54" s="138">
        <v>4565</v>
      </c>
      <c r="X54" s="138">
        <v>1815</v>
      </c>
      <c r="Y54" s="138">
        <v>1485</v>
      </c>
      <c r="Z54" s="138">
        <v>1155</v>
      </c>
      <c r="AA54" s="128" t="s">
        <v>1414</v>
      </c>
      <c r="AC54" s="2" t="s">
        <v>388</v>
      </c>
      <c r="AD54" s="127" t="s">
        <v>1414</v>
      </c>
      <c r="AE54" s="17"/>
      <c r="AF54" s="10"/>
      <c r="AH54" s="106" t="s">
        <v>543</v>
      </c>
      <c r="AI54" s="147">
        <v>4290</v>
      </c>
    </row>
    <row r="55" spans="1:35" ht="16.5" customHeight="1">
      <c r="A55" s="724"/>
      <c r="B55" s="8" t="s">
        <v>116</v>
      </c>
      <c r="C55" s="9">
        <v>1320</v>
      </c>
      <c r="D55" s="11" t="s">
        <v>161</v>
      </c>
      <c r="E55" s="11" t="s">
        <v>161</v>
      </c>
      <c r="F55" s="11"/>
      <c r="G55" s="11"/>
      <c r="H55" s="128" t="s">
        <v>347</v>
      </c>
      <c r="J55" s="724"/>
      <c r="K55" s="8" t="s">
        <v>116</v>
      </c>
      <c r="L55" s="9">
        <v>2650</v>
      </c>
      <c r="N55" s="2" t="s">
        <v>389</v>
      </c>
      <c r="O55" s="127" t="s">
        <v>347</v>
      </c>
      <c r="P55" s="17"/>
      <c r="Q55" s="10"/>
      <c r="S55" s="718" t="s">
        <v>239</v>
      </c>
      <c r="T55" s="8" t="s">
        <v>115</v>
      </c>
      <c r="U55" s="135">
        <v>6600</v>
      </c>
      <c r="V55" s="135">
        <v>5060</v>
      </c>
      <c r="W55" s="138">
        <v>4290</v>
      </c>
      <c r="X55" s="138">
        <v>1705</v>
      </c>
      <c r="Y55" s="138">
        <v>1375</v>
      </c>
      <c r="Z55" s="138">
        <v>1045</v>
      </c>
      <c r="AA55" s="128" t="s">
        <v>1414</v>
      </c>
      <c r="AC55" s="2" t="s">
        <v>389</v>
      </c>
      <c r="AD55" s="127" t="s">
        <v>1414</v>
      </c>
      <c r="AE55" s="17"/>
      <c r="AF55" s="10"/>
      <c r="AH55" s="143" t="s">
        <v>544</v>
      </c>
      <c r="AI55" s="148">
        <v>1705</v>
      </c>
    </row>
    <row r="56" spans="1:35" ht="16.5" customHeight="1">
      <c r="A56" s="724"/>
      <c r="B56" s="8" t="s">
        <v>117</v>
      </c>
      <c r="C56" s="9">
        <v>1320</v>
      </c>
      <c r="D56" s="11" t="s">
        <v>161</v>
      </c>
      <c r="E56" s="11"/>
      <c r="F56" s="11"/>
      <c r="G56" s="11"/>
      <c r="H56" s="128" t="s">
        <v>347</v>
      </c>
      <c r="J56" s="724"/>
      <c r="K56" s="8" t="s">
        <v>117</v>
      </c>
      <c r="L56" s="9">
        <v>2650</v>
      </c>
      <c r="N56" s="2" t="s">
        <v>390</v>
      </c>
      <c r="O56" s="127" t="s">
        <v>347</v>
      </c>
      <c r="P56" s="17"/>
      <c r="Q56" s="10"/>
      <c r="S56" s="719"/>
      <c r="T56" s="8" t="s">
        <v>117</v>
      </c>
      <c r="U56" s="135">
        <v>6600</v>
      </c>
      <c r="V56" s="135">
        <v>5060</v>
      </c>
      <c r="W56" s="138">
        <v>4290</v>
      </c>
      <c r="X56" s="138">
        <v>1705</v>
      </c>
      <c r="Y56" s="138">
        <v>1375</v>
      </c>
      <c r="Z56" s="138">
        <v>1045</v>
      </c>
      <c r="AA56" s="128" t="s">
        <v>1414</v>
      </c>
      <c r="AC56" s="2" t="s">
        <v>390</v>
      </c>
      <c r="AD56" s="127" t="s">
        <v>1414</v>
      </c>
      <c r="AE56" s="17"/>
      <c r="AF56" s="10"/>
      <c r="AH56" s="143" t="s">
        <v>545</v>
      </c>
      <c r="AI56" s="148">
        <v>1705</v>
      </c>
    </row>
    <row r="57" spans="1:35" ht="16.5" customHeight="1">
      <c r="A57" s="724"/>
      <c r="B57" s="8" t="s">
        <v>118</v>
      </c>
      <c r="C57" s="9">
        <v>1320</v>
      </c>
      <c r="D57" s="11" t="s">
        <v>161</v>
      </c>
      <c r="E57" s="11"/>
      <c r="F57" s="11"/>
      <c r="G57" s="11"/>
      <c r="H57" s="128" t="s">
        <v>347</v>
      </c>
      <c r="J57" s="724"/>
      <c r="K57" s="8" t="s">
        <v>118</v>
      </c>
      <c r="L57" s="9">
        <v>2650</v>
      </c>
      <c r="N57" s="2" t="s">
        <v>391</v>
      </c>
      <c r="O57" s="127" t="s">
        <v>347</v>
      </c>
      <c r="P57" s="17"/>
      <c r="Q57" s="10"/>
      <c r="S57" s="720"/>
      <c r="T57" s="8" t="s">
        <v>118</v>
      </c>
      <c r="U57" s="135">
        <v>6600</v>
      </c>
      <c r="V57" s="135">
        <v>5060</v>
      </c>
      <c r="W57" s="138">
        <v>4290</v>
      </c>
      <c r="X57" s="138">
        <v>1705</v>
      </c>
      <c r="Y57" s="138">
        <v>1375</v>
      </c>
      <c r="Z57" s="138">
        <v>1045</v>
      </c>
      <c r="AA57" s="128" t="s">
        <v>1414</v>
      </c>
      <c r="AC57" s="2" t="s">
        <v>391</v>
      </c>
      <c r="AD57" s="127" t="s">
        <v>1414</v>
      </c>
      <c r="AE57" s="17"/>
      <c r="AF57" s="10"/>
      <c r="AH57" s="144" t="s">
        <v>546</v>
      </c>
      <c r="AI57" s="149">
        <v>1375</v>
      </c>
    </row>
    <row r="58" spans="1:35" ht="16.5" customHeight="1">
      <c r="A58" s="718" t="s">
        <v>42</v>
      </c>
      <c r="B58" s="8" t="s">
        <v>119</v>
      </c>
      <c r="C58" s="9">
        <v>1320</v>
      </c>
      <c r="D58" s="11" t="s">
        <v>161</v>
      </c>
      <c r="E58" s="11"/>
      <c r="F58" s="11"/>
      <c r="G58" s="11"/>
      <c r="H58" s="128" t="s">
        <v>347</v>
      </c>
      <c r="J58" s="718" t="s">
        <v>42</v>
      </c>
      <c r="K58" s="8" t="s">
        <v>119</v>
      </c>
      <c r="L58" s="9">
        <v>2650</v>
      </c>
      <c r="N58" s="2" t="s">
        <v>392</v>
      </c>
      <c r="O58" s="127" t="s">
        <v>347</v>
      </c>
      <c r="P58" s="17"/>
      <c r="Q58" s="10"/>
      <c r="S58" s="718" t="s">
        <v>42</v>
      </c>
      <c r="T58" s="8" t="s">
        <v>119</v>
      </c>
      <c r="U58" s="135">
        <v>4895</v>
      </c>
      <c r="V58" s="135">
        <v>3795</v>
      </c>
      <c r="W58" s="138">
        <v>3245</v>
      </c>
      <c r="X58" s="138">
        <v>1705</v>
      </c>
      <c r="Y58" s="138">
        <v>1375</v>
      </c>
      <c r="Z58" s="138">
        <v>1045</v>
      </c>
      <c r="AA58" s="128" t="s">
        <v>1414</v>
      </c>
      <c r="AC58" s="2" t="s">
        <v>392</v>
      </c>
      <c r="AD58" s="127" t="s">
        <v>1414</v>
      </c>
      <c r="AE58" s="17"/>
      <c r="AF58" s="10"/>
      <c r="AH58" s="145" t="s">
        <v>547</v>
      </c>
      <c r="AI58" s="150">
        <v>1045</v>
      </c>
    </row>
    <row r="59" spans="1:35" ht="16.5" customHeight="1">
      <c r="A59" s="719"/>
      <c r="B59" s="8" t="s">
        <v>120</v>
      </c>
      <c r="C59" s="9">
        <v>1320</v>
      </c>
      <c r="D59" s="11" t="s">
        <v>161</v>
      </c>
      <c r="E59" s="11"/>
      <c r="F59" s="11"/>
      <c r="G59" s="11"/>
      <c r="H59" s="128" t="s">
        <v>347</v>
      </c>
      <c r="J59" s="719"/>
      <c r="K59" s="8" t="s">
        <v>120</v>
      </c>
      <c r="L59" s="9">
        <v>2650</v>
      </c>
      <c r="N59" s="2" t="s">
        <v>393</v>
      </c>
      <c r="O59" s="127" t="s">
        <v>347</v>
      </c>
      <c r="P59" s="17"/>
      <c r="Q59" s="10"/>
      <c r="S59" s="719"/>
      <c r="T59" s="8" t="s">
        <v>120</v>
      </c>
      <c r="U59" s="135">
        <v>4895</v>
      </c>
      <c r="V59" s="135">
        <v>3795</v>
      </c>
      <c r="W59" s="138">
        <v>3245</v>
      </c>
      <c r="X59" s="138">
        <v>1705</v>
      </c>
      <c r="Y59" s="138">
        <v>1375</v>
      </c>
      <c r="Z59" s="138">
        <v>1045</v>
      </c>
      <c r="AA59" s="128" t="s">
        <v>1414</v>
      </c>
      <c r="AC59" s="2" t="s">
        <v>393</v>
      </c>
      <c r="AD59" s="127" t="s">
        <v>1414</v>
      </c>
      <c r="AE59" s="17"/>
      <c r="AF59" s="10"/>
      <c r="AH59" s="142" t="s">
        <v>1581</v>
      </c>
      <c r="AI59" s="146">
        <v>6600</v>
      </c>
    </row>
    <row r="60" spans="1:35" ht="16.5" customHeight="1">
      <c r="A60" s="719"/>
      <c r="B60" s="8" t="s">
        <v>121</v>
      </c>
      <c r="C60" s="9">
        <v>1320</v>
      </c>
      <c r="D60" s="11" t="s">
        <v>161</v>
      </c>
      <c r="E60" s="11"/>
      <c r="F60" s="11"/>
      <c r="G60" s="11"/>
      <c r="H60" s="128" t="s">
        <v>347</v>
      </c>
      <c r="J60" s="719"/>
      <c r="K60" s="8" t="s">
        <v>121</v>
      </c>
      <c r="L60" s="9">
        <v>2650</v>
      </c>
      <c r="N60" s="2" t="s">
        <v>394</v>
      </c>
      <c r="O60" s="127" t="s">
        <v>347</v>
      </c>
      <c r="P60" s="17"/>
      <c r="Q60" s="10"/>
      <c r="S60" s="719"/>
      <c r="T60" s="8" t="s">
        <v>121</v>
      </c>
      <c r="U60" s="135">
        <v>4895</v>
      </c>
      <c r="V60" s="135">
        <v>3795</v>
      </c>
      <c r="W60" s="138">
        <v>3245</v>
      </c>
      <c r="X60" s="138">
        <v>1705</v>
      </c>
      <c r="Y60" s="138">
        <v>1375</v>
      </c>
      <c r="Z60" s="138">
        <v>1045</v>
      </c>
      <c r="AA60" s="128" t="s">
        <v>1414</v>
      </c>
      <c r="AC60" s="2" t="s">
        <v>394</v>
      </c>
      <c r="AD60" s="127" t="s">
        <v>1414</v>
      </c>
      <c r="AE60" s="17"/>
      <c r="AF60" s="10"/>
      <c r="AH60" s="142" t="s">
        <v>1491</v>
      </c>
      <c r="AI60" s="146">
        <v>6600</v>
      </c>
    </row>
    <row r="61" spans="1:35" ht="16.5" customHeight="1">
      <c r="A61" s="719"/>
      <c r="B61" s="8" t="s">
        <v>122</v>
      </c>
      <c r="C61" s="9">
        <v>1320</v>
      </c>
      <c r="D61" s="11" t="s">
        <v>161</v>
      </c>
      <c r="E61" s="11"/>
      <c r="F61" s="11"/>
      <c r="G61" s="11"/>
      <c r="H61" s="128" t="s">
        <v>347</v>
      </c>
      <c r="J61" s="719"/>
      <c r="K61" s="8" t="s">
        <v>122</v>
      </c>
      <c r="L61" s="9">
        <v>2650</v>
      </c>
      <c r="N61" s="2" t="s">
        <v>395</v>
      </c>
      <c r="O61" s="127" t="s">
        <v>347</v>
      </c>
      <c r="P61" s="17"/>
      <c r="Q61" s="10"/>
      <c r="S61" s="719"/>
      <c r="T61" s="8" t="s">
        <v>122</v>
      </c>
      <c r="U61" s="135">
        <v>4895</v>
      </c>
      <c r="V61" s="135">
        <v>3795</v>
      </c>
      <c r="W61" s="138">
        <v>3245</v>
      </c>
      <c r="X61" s="138">
        <v>1705</v>
      </c>
      <c r="Y61" s="138">
        <v>1375</v>
      </c>
      <c r="Z61" s="138">
        <v>1045</v>
      </c>
      <c r="AA61" s="128" t="s">
        <v>1414</v>
      </c>
      <c r="AC61" s="2" t="s">
        <v>395</v>
      </c>
      <c r="AD61" s="127" t="s">
        <v>1414</v>
      </c>
      <c r="AE61" s="17"/>
      <c r="AF61" s="10"/>
      <c r="AH61" s="142" t="s">
        <v>548</v>
      </c>
      <c r="AI61" s="146">
        <v>6600</v>
      </c>
    </row>
    <row r="62" spans="1:35" ht="16.5" customHeight="1">
      <c r="A62" s="719"/>
      <c r="B62" s="8" t="s">
        <v>123</v>
      </c>
      <c r="C62" s="9">
        <v>1320</v>
      </c>
      <c r="D62" s="11" t="s">
        <v>161</v>
      </c>
      <c r="E62" s="11"/>
      <c r="F62" s="11"/>
      <c r="G62" s="11"/>
      <c r="H62" s="128" t="s">
        <v>347</v>
      </c>
      <c r="J62" s="719"/>
      <c r="K62" s="8" t="s">
        <v>123</v>
      </c>
      <c r="L62" s="9">
        <v>2650</v>
      </c>
      <c r="N62" s="2" t="s">
        <v>396</v>
      </c>
      <c r="O62" s="127" t="s">
        <v>347</v>
      </c>
      <c r="P62" s="17"/>
      <c r="Q62" s="10"/>
      <c r="S62" s="719"/>
      <c r="T62" s="8" t="s">
        <v>123</v>
      </c>
      <c r="U62" s="135">
        <v>4895</v>
      </c>
      <c r="V62" s="135">
        <v>3795</v>
      </c>
      <c r="W62" s="138">
        <v>3245</v>
      </c>
      <c r="X62" s="138">
        <v>1705</v>
      </c>
      <c r="Y62" s="138">
        <v>1375</v>
      </c>
      <c r="Z62" s="138">
        <v>1045</v>
      </c>
      <c r="AA62" s="128" t="s">
        <v>1414</v>
      </c>
      <c r="AC62" s="2" t="s">
        <v>396</v>
      </c>
      <c r="AD62" s="127" t="s">
        <v>1414</v>
      </c>
      <c r="AE62" s="17"/>
      <c r="AF62" s="10"/>
      <c r="AH62" s="142" t="s">
        <v>549</v>
      </c>
      <c r="AI62" s="146">
        <v>5060</v>
      </c>
    </row>
    <row r="63" spans="1:35" ht="16.5" customHeight="1">
      <c r="A63" s="719"/>
      <c r="B63" s="8" t="s">
        <v>155</v>
      </c>
      <c r="C63" s="9">
        <v>1260</v>
      </c>
      <c r="D63" s="11" t="s">
        <v>161</v>
      </c>
      <c r="E63" s="11"/>
      <c r="F63" s="11"/>
      <c r="G63" s="11"/>
      <c r="H63" s="434" t="s">
        <v>345</v>
      </c>
      <c r="J63" s="719"/>
      <c r="K63" s="8" t="s">
        <v>155</v>
      </c>
      <c r="L63" s="9">
        <v>2650</v>
      </c>
      <c r="N63" s="2" t="s">
        <v>397</v>
      </c>
      <c r="O63" s="127" t="s">
        <v>347</v>
      </c>
      <c r="P63" s="17"/>
      <c r="Q63" s="10"/>
      <c r="S63" s="719"/>
      <c r="T63" s="8" t="s">
        <v>155</v>
      </c>
      <c r="U63" s="135">
        <v>4895</v>
      </c>
      <c r="V63" s="135">
        <v>3795</v>
      </c>
      <c r="W63" s="138">
        <v>3245</v>
      </c>
      <c r="X63" s="138">
        <v>1705</v>
      </c>
      <c r="Y63" s="138">
        <v>1375</v>
      </c>
      <c r="Z63" s="138">
        <v>1045</v>
      </c>
      <c r="AA63" s="10" t="s">
        <v>345</v>
      </c>
      <c r="AC63" s="2" t="s">
        <v>397</v>
      </c>
      <c r="AD63" s="127" t="s">
        <v>1414</v>
      </c>
      <c r="AE63" s="17"/>
      <c r="AF63" s="10"/>
      <c r="AH63" s="106" t="s">
        <v>550</v>
      </c>
      <c r="AI63" s="147">
        <v>4290</v>
      </c>
    </row>
    <row r="64" spans="1:35" ht="16.5" customHeight="1">
      <c r="A64" s="720"/>
      <c r="B64" s="8" t="s">
        <v>124</v>
      </c>
      <c r="C64" s="9">
        <v>1320</v>
      </c>
      <c r="D64" s="11" t="s">
        <v>161</v>
      </c>
      <c r="E64" s="11"/>
      <c r="F64" s="11"/>
      <c r="G64" s="11"/>
      <c r="H64" s="128" t="s">
        <v>347</v>
      </c>
      <c r="J64" s="720"/>
      <c r="K64" s="8" t="s">
        <v>124</v>
      </c>
      <c r="L64" s="9">
        <v>2650</v>
      </c>
      <c r="N64" s="2" t="s">
        <v>398</v>
      </c>
      <c r="O64" s="127" t="s">
        <v>347</v>
      </c>
      <c r="P64" s="17"/>
      <c r="Q64" s="10"/>
      <c r="S64" s="720"/>
      <c r="T64" s="8" t="s">
        <v>124</v>
      </c>
      <c r="U64" s="135">
        <v>4895</v>
      </c>
      <c r="V64" s="135">
        <v>3795</v>
      </c>
      <c r="W64" s="138">
        <v>3245</v>
      </c>
      <c r="X64" s="138">
        <v>1705</v>
      </c>
      <c r="Y64" s="138">
        <v>1375</v>
      </c>
      <c r="Z64" s="138">
        <v>1045</v>
      </c>
      <c r="AA64" s="128" t="s">
        <v>1414</v>
      </c>
      <c r="AC64" s="2" t="s">
        <v>398</v>
      </c>
      <c r="AD64" s="127" t="s">
        <v>1414</v>
      </c>
      <c r="AE64" s="17"/>
      <c r="AF64" s="10"/>
      <c r="AH64" s="106" t="s">
        <v>551</v>
      </c>
      <c r="AI64" s="147">
        <v>4290</v>
      </c>
    </row>
    <row r="65" spans="1:35" ht="16.5" customHeight="1">
      <c r="A65" s="724" t="s">
        <v>49</v>
      </c>
      <c r="B65" s="8" t="s">
        <v>125</v>
      </c>
      <c r="C65" s="9">
        <v>1320</v>
      </c>
      <c r="D65" s="11" t="s">
        <v>161</v>
      </c>
      <c r="E65" s="11"/>
      <c r="F65" s="11"/>
      <c r="G65" s="11"/>
      <c r="H65" s="128" t="s">
        <v>347</v>
      </c>
      <c r="J65" s="724" t="s">
        <v>49</v>
      </c>
      <c r="K65" s="8" t="s">
        <v>125</v>
      </c>
      <c r="L65" s="9">
        <v>2650</v>
      </c>
      <c r="N65" s="8" t="s">
        <v>399</v>
      </c>
      <c r="O65" s="11" t="s">
        <v>345</v>
      </c>
      <c r="P65" s="129">
        <v>2530</v>
      </c>
      <c r="Q65" s="721" t="s">
        <v>230</v>
      </c>
      <c r="S65" s="724" t="s">
        <v>49</v>
      </c>
      <c r="T65" s="8" t="s">
        <v>125</v>
      </c>
      <c r="U65" s="135">
        <v>6380</v>
      </c>
      <c r="V65" s="135">
        <v>4895</v>
      </c>
      <c r="W65" s="138">
        <v>4180</v>
      </c>
      <c r="X65" s="138">
        <v>1705</v>
      </c>
      <c r="Y65" s="138">
        <v>1375</v>
      </c>
      <c r="Z65" s="138">
        <v>1045</v>
      </c>
      <c r="AA65" s="128" t="s">
        <v>1414</v>
      </c>
      <c r="AC65" s="8" t="s">
        <v>399</v>
      </c>
      <c r="AD65" s="11" t="s">
        <v>345</v>
      </c>
      <c r="AE65" s="129">
        <v>3850</v>
      </c>
      <c r="AF65" s="721" t="s">
        <v>230</v>
      </c>
      <c r="AH65" s="106" t="s">
        <v>552</v>
      </c>
      <c r="AI65" s="147">
        <v>4290</v>
      </c>
    </row>
    <row r="66" spans="1:35" ht="16.5" customHeight="1">
      <c r="A66" s="724"/>
      <c r="B66" s="8" t="s">
        <v>126</v>
      </c>
      <c r="C66" s="9">
        <v>1320</v>
      </c>
      <c r="D66" s="11" t="s">
        <v>161</v>
      </c>
      <c r="E66" s="11"/>
      <c r="F66" s="11"/>
      <c r="G66" s="11"/>
      <c r="H66" s="128" t="s">
        <v>347</v>
      </c>
      <c r="J66" s="724"/>
      <c r="K66" s="8" t="s">
        <v>126</v>
      </c>
      <c r="L66" s="9">
        <v>2650</v>
      </c>
      <c r="N66" s="8" t="s">
        <v>400</v>
      </c>
      <c r="O66" s="11" t="s">
        <v>345</v>
      </c>
      <c r="P66" s="129">
        <v>2530</v>
      </c>
      <c r="Q66" s="722"/>
      <c r="S66" s="724"/>
      <c r="T66" s="8" t="s">
        <v>126</v>
      </c>
      <c r="U66" s="135">
        <v>6380</v>
      </c>
      <c r="V66" s="135">
        <v>4895</v>
      </c>
      <c r="W66" s="138">
        <v>4180</v>
      </c>
      <c r="X66" s="138">
        <v>1705</v>
      </c>
      <c r="Y66" s="138">
        <v>1375</v>
      </c>
      <c r="Z66" s="138">
        <v>1045</v>
      </c>
      <c r="AA66" s="128" t="s">
        <v>1414</v>
      </c>
      <c r="AC66" s="8" t="s">
        <v>400</v>
      </c>
      <c r="AD66" s="11" t="s">
        <v>345</v>
      </c>
      <c r="AE66" s="129">
        <v>3850</v>
      </c>
      <c r="AF66" s="722"/>
      <c r="AH66" s="143" t="s">
        <v>553</v>
      </c>
      <c r="AI66" s="148">
        <v>1705</v>
      </c>
    </row>
    <row r="67" spans="1:35" ht="16.5" customHeight="1">
      <c r="A67" s="724" t="s">
        <v>50</v>
      </c>
      <c r="B67" s="8" t="s">
        <v>127</v>
      </c>
      <c r="C67" s="9">
        <v>1320</v>
      </c>
      <c r="D67" s="11" t="s">
        <v>161</v>
      </c>
      <c r="E67" s="11"/>
      <c r="F67" s="11"/>
      <c r="G67" s="11"/>
      <c r="H67" s="128" t="s">
        <v>347</v>
      </c>
      <c r="J67" s="724" t="s">
        <v>50</v>
      </c>
      <c r="K67" s="8" t="s">
        <v>127</v>
      </c>
      <c r="L67" s="9">
        <v>2650</v>
      </c>
      <c r="N67" s="8" t="s">
        <v>401</v>
      </c>
      <c r="O67" s="11" t="s">
        <v>345</v>
      </c>
      <c r="P67" s="129">
        <v>2530</v>
      </c>
      <c r="Q67" s="722"/>
      <c r="S67" s="724" t="s">
        <v>50</v>
      </c>
      <c r="T67" s="8" t="s">
        <v>127</v>
      </c>
      <c r="U67" s="135">
        <v>6380</v>
      </c>
      <c r="V67" s="135">
        <v>4895</v>
      </c>
      <c r="W67" s="138">
        <v>4180</v>
      </c>
      <c r="X67" s="138">
        <v>1705</v>
      </c>
      <c r="Y67" s="138">
        <v>1375</v>
      </c>
      <c r="Z67" s="138">
        <v>1045</v>
      </c>
      <c r="AA67" s="128" t="s">
        <v>1414</v>
      </c>
      <c r="AC67" s="8" t="s">
        <v>401</v>
      </c>
      <c r="AD67" s="11" t="s">
        <v>345</v>
      </c>
      <c r="AE67" s="129">
        <v>3850</v>
      </c>
      <c r="AF67" s="722"/>
      <c r="AH67" s="143" t="s">
        <v>554</v>
      </c>
      <c r="AI67" s="148">
        <v>1705</v>
      </c>
    </row>
    <row r="68" spans="1:35" ht="16.5" customHeight="1">
      <c r="A68" s="724"/>
      <c r="B68" s="8" t="s">
        <v>128</v>
      </c>
      <c r="C68" s="9">
        <v>1320</v>
      </c>
      <c r="D68" s="11" t="s">
        <v>161</v>
      </c>
      <c r="E68" s="11"/>
      <c r="F68" s="11"/>
      <c r="G68" s="11"/>
      <c r="H68" s="128" t="s">
        <v>347</v>
      </c>
      <c r="J68" s="724"/>
      <c r="K68" s="8" t="s">
        <v>128</v>
      </c>
      <c r="L68" s="9">
        <v>2650</v>
      </c>
      <c r="N68" s="8" t="s">
        <v>402</v>
      </c>
      <c r="O68" s="11" t="s">
        <v>345</v>
      </c>
      <c r="P68" s="129">
        <v>2530</v>
      </c>
      <c r="Q68" s="722"/>
      <c r="S68" s="724"/>
      <c r="T68" s="8" t="s">
        <v>128</v>
      </c>
      <c r="U68" s="135">
        <v>6380</v>
      </c>
      <c r="V68" s="135">
        <v>4895</v>
      </c>
      <c r="W68" s="138">
        <v>4180</v>
      </c>
      <c r="X68" s="138">
        <v>1705</v>
      </c>
      <c r="Y68" s="138">
        <v>1375</v>
      </c>
      <c r="Z68" s="138">
        <v>1045</v>
      </c>
      <c r="AA68" s="128" t="s">
        <v>1414</v>
      </c>
      <c r="AC68" s="8" t="s">
        <v>402</v>
      </c>
      <c r="AD68" s="11" t="s">
        <v>345</v>
      </c>
      <c r="AE68" s="129">
        <v>3850</v>
      </c>
      <c r="AF68" s="722"/>
      <c r="AH68" s="144" t="s">
        <v>555</v>
      </c>
      <c r="AI68" s="149">
        <v>1375</v>
      </c>
    </row>
    <row r="69" spans="1:35" ht="16.5" customHeight="1">
      <c r="A69" s="724"/>
      <c r="B69" s="8" t="s">
        <v>129</v>
      </c>
      <c r="C69" s="9">
        <v>1320</v>
      </c>
      <c r="D69" s="11" t="s">
        <v>161</v>
      </c>
      <c r="E69" s="11"/>
      <c r="F69" s="11"/>
      <c r="G69" s="11"/>
      <c r="H69" s="128" t="s">
        <v>347</v>
      </c>
      <c r="J69" s="724"/>
      <c r="K69" s="8" t="s">
        <v>129</v>
      </c>
      <c r="L69" s="9">
        <v>2650</v>
      </c>
      <c r="N69" s="8" t="s">
        <v>403</v>
      </c>
      <c r="O69" s="11" t="s">
        <v>345</v>
      </c>
      <c r="P69" s="129">
        <v>2530</v>
      </c>
      <c r="Q69" s="722"/>
      <c r="S69" s="724"/>
      <c r="T69" s="8" t="s">
        <v>129</v>
      </c>
      <c r="U69" s="135">
        <v>6380</v>
      </c>
      <c r="V69" s="135">
        <v>4895</v>
      </c>
      <c r="W69" s="138">
        <v>4180</v>
      </c>
      <c r="X69" s="138">
        <v>1705</v>
      </c>
      <c r="Y69" s="138">
        <v>1375</v>
      </c>
      <c r="Z69" s="138">
        <v>1045</v>
      </c>
      <c r="AA69" s="128" t="s">
        <v>1414</v>
      </c>
      <c r="AC69" s="8" t="s">
        <v>403</v>
      </c>
      <c r="AD69" s="11" t="s">
        <v>345</v>
      </c>
      <c r="AE69" s="129">
        <v>3850</v>
      </c>
      <c r="AF69" s="722"/>
      <c r="AH69" s="145" t="s">
        <v>556</v>
      </c>
      <c r="AI69" s="150">
        <v>1045</v>
      </c>
    </row>
    <row r="70" spans="1:35" ht="16.5" customHeight="1">
      <c r="A70" s="724"/>
      <c r="B70" s="8" t="s">
        <v>130</v>
      </c>
      <c r="C70" s="9">
        <v>1320</v>
      </c>
      <c r="D70" s="11" t="s">
        <v>161</v>
      </c>
      <c r="E70" s="11"/>
      <c r="F70" s="11"/>
      <c r="G70" s="11"/>
      <c r="H70" s="128" t="s">
        <v>347</v>
      </c>
      <c r="J70" s="724"/>
      <c r="K70" s="8" t="s">
        <v>130</v>
      </c>
      <c r="L70" s="9">
        <v>2650</v>
      </c>
      <c r="N70" s="8" t="s">
        <v>404</v>
      </c>
      <c r="O70" s="11" t="s">
        <v>345</v>
      </c>
      <c r="P70" s="129">
        <v>2530</v>
      </c>
      <c r="Q70" s="722"/>
      <c r="S70" s="724"/>
      <c r="T70" s="8" t="s">
        <v>130</v>
      </c>
      <c r="U70" s="135">
        <v>6380</v>
      </c>
      <c r="V70" s="135">
        <v>4895</v>
      </c>
      <c r="W70" s="138">
        <v>4180</v>
      </c>
      <c r="X70" s="138">
        <v>1705</v>
      </c>
      <c r="Y70" s="138">
        <v>1375</v>
      </c>
      <c r="Z70" s="138">
        <v>1045</v>
      </c>
      <c r="AA70" s="128" t="s">
        <v>1414</v>
      </c>
      <c r="AC70" s="8" t="s">
        <v>404</v>
      </c>
      <c r="AD70" s="11" t="s">
        <v>345</v>
      </c>
      <c r="AE70" s="129">
        <v>3850</v>
      </c>
      <c r="AF70" s="722"/>
      <c r="AH70" s="142" t="s">
        <v>1582</v>
      </c>
      <c r="AI70" s="146">
        <v>6600</v>
      </c>
    </row>
    <row r="71" spans="1:35" ht="16.5" customHeight="1">
      <c r="A71" s="724" t="s">
        <v>51</v>
      </c>
      <c r="B71" s="8" t="s">
        <v>131</v>
      </c>
      <c r="C71" s="9">
        <v>1320</v>
      </c>
      <c r="D71" s="11" t="s">
        <v>161</v>
      </c>
      <c r="E71" s="11"/>
      <c r="F71" s="11"/>
      <c r="G71" s="11"/>
      <c r="H71" s="128" t="s">
        <v>347</v>
      </c>
      <c r="J71" s="724" t="s">
        <v>51</v>
      </c>
      <c r="K71" s="8" t="s">
        <v>131</v>
      </c>
      <c r="L71" s="9">
        <v>2650</v>
      </c>
      <c r="N71" s="8" t="s">
        <v>405</v>
      </c>
      <c r="O71" s="11" t="s">
        <v>345</v>
      </c>
      <c r="P71" s="129">
        <v>2530</v>
      </c>
      <c r="Q71" s="722"/>
      <c r="S71" s="724" t="s">
        <v>51</v>
      </c>
      <c r="T71" s="8" t="s">
        <v>131</v>
      </c>
      <c r="U71" s="135">
        <v>6380</v>
      </c>
      <c r="V71" s="135">
        <v>4895</v>
      </c>
      <c r="W71" s="138">
        <v>4180</v>
      </c>
      <c r="X71" s="138">
        <v>1705</v>
      </c>
      <c r="Y71" s="138">
        <v>1375</v>
      </c>
      <c r="Z71" s="138">
        <v>1045</v>
      </c>
      <c r="AA71" s="128" t="s">
        <v>1414</v>
      </c>
      <c r="AC71" s="8" t="s">
        <v>405</v>
      </c>
      <c r="AD71" s="11" t="s">
        <v>345</v>
      </c>
      <c r="AE71" s="129">
        <v>3850</v>
      </c>
      <c r="AF71" s="722"/>
      <c r="AH71" s="142" t="s">
        <v>1492</v>
      </c>
      <c r="AI71" s="146">
        <v>6600</v>
      </c>
    </row>
    <row r="72" spans="1:35" ht="16.5" customHeight="1">
      <c r="A72" s="724"/>
      <c r="B72" s="8" t="s">
        <v>132</v>
      </c>
      <c r="C72" s="9">
        <v>1320</v>
      </c>
      <c r="D72" s="11" t="s">
        <v>161</v>
      </c>
      <c r="E72" s="11"/>
      <c r="F72" s="11"/>
      <c r="G72" s="11"/>
      <c r="H72" s="128" t="s">
        <v>347</v>
      </c>
      <c r="J72" s="724"/>
      <c r="K72" s="8" t="s">
        <v>132</v>
      </c>
      <c r="L72" s="9">
        <v>2650</v>
      </c>
      <c r="N72" s="8" t="s">
        <v>406</v>
      </c>
      <c r="O72" s="11" t="s">
        <v>345</v>
      </c>
      <c r="P72" s="129">
        <v>2530</v>
      </c>
      <c r="Q72" s="722"/>
      <c r="S72" s="724"/>
      <c r="T72" s="8" t="s">
        <v>132</v>
      </c>
      <c r="U72" s="135">
        <v>6380</v>
      </c>
      <c r="V72" s="135">
        <v>4895</v>
      </c>
      <c r="W72" s="138">
        <v>4180</v>
      </c>
      <c r="X72" s="138">
        <v>1705</v>
      </c>
      <c r="Y72" s="138">
        <v>1375</v>
      </c>
      <c r="Z72" s="138">
        <v>1045</v>
      </c>
      <c r="AA72" s="128" t="s">
        <v>1414</v>
      </c>
      <c r="AC72" s="8" t="s">
        <v>406</v>
      </c>
      <c r="AD72" s="11" t="s">
        <v>345</v>
      </c>
      <c r="AE72" s="129">
        <v>3850</v>
      </c>
      <c r="AF72" s="722"/>
      <c r="AH72" s="142" t="s">
        <v>557</v>
      </c>
      <c r="AI72" s="146">
        <v>6600</v>
      </c>
    </row>
    <row r="73" spans="1:35" ht="16.5" customHeight="1">
      <c r="A73" s="724"/>
      <c r="B73" s="8" t="s">
        <v>133</v>
      </c>
      <c r="C73" s="9">
        <v>1320</v>
      </c>
      <c r="D73" s="11" t="s">
        <v>161</v>
      </c>
      <c r="E73" s="11"/>
      <c r="F73" s="11"/>
      <c r="G73" s="11"/>
      <c r="H73" s="128" t="s">
        <v>347</v>
      </c>
      <c r="J73" s="724"/>
      <c r="K73" s="8" t="s">
        <v>133</v>
      </c>
      <c r="L73" s="9">
        <v>2650</v>
      </c>
      <c r="N73" s="8" t="s">
        <v>407</v>
      </c>
      <c r="O73" s="11" t="s">
        <v>345</v>
      </c>
      <c r="P73" s="129">
        <v>2530</v>
      </c>
      <c r="Q73" s="722"/>
      <c r="S73" s="724"/>
      <c r="T73" s="8" t="s">
        <v>133</v>
      </c>
      <c r="U73" s="135">
        <v>6380</v>
      </c>
      <c r="V73" s="135">
        <v>4895</v>
      </c>
      <c r="W73" s="138">
        <v>4180</v>
      </c>
      <c r="X73" s="138">
        <v>1705</v>
      </c>
      <c r="Y73" s="138">
        <v>1375</v>
      </c>
      <c r="Z73" s="138">
        <v>1045</v>
      </c>
      <c r="AA73" s="128" t="s">
        <v>1414</v>
      </c>
      <c r="AC73" s="8" t="s">
        <v>407</v>
      </c>
      <c r="AD73" s="11" t="s">
        <v>345</v>
      </c>
      <c r="AE73" s="129">
        <v>3850</v>
      </c>
      <c r="AF73" s="722"/>
      <c r="AH73" s="142" t="s">
        <v>558</v>
      </c>
      <c r="AI73" s="146">
        <v>5060</v>
      </c>
    </row>
    <row r="74" spans="1:35" ht="16.5" customHeight="1">
      <c r="A74" s="724"/>
      <c r="B74" s="8" t="s">
        <v>134</v>
      </c>
      <c r="C74" s="9">
        <v>1320</v>
      </c>
      <c r="D74" s="11" t="s">
        <v>161</v>
      </c>
      <c r="E74" s="11"/>
      <c r="F74" s="11"/>
      <c r="G74" s="11"/>
      <c r="H74" s="128" t="s">
        <v>347</v>
      </c>
      <c r="J74" s="724"/>
      <c r="K74" s="8" t="s">
        <v>134</v>
      </c>
      <c r="L74" s="9">
        <v>2650</v>
      </c>
      <c r="N74" s="8" t="s">
        <v>408</v>
      </c>
      <c r="O74" s="11" t="s">
        <v>345</v>
      </c>
      <c r="P74" s="129">
        <v>2530</v>
      </c>
      <c r="Q74" s="723"/>
      <c r="S74" s="724"/>
      <c r="T74" s="8" t="s">
        <v>134</v>
      </c>
      <c r="U74" s="135">
        <v>6380</v>
      </c>
      <c r="V74" s="135">
        <v>4895</v>
      </c>
      <c r="W74" s="138">
        <v>4180</v>
      </c>
      <c r="X74" s="138">
        <v>1705</v>
      </c>
      <c r="Y74" s="138">
        <v>1375</v>
      </c>
      <c r="Z74" s="138">
        <v>1045</v>
      </c>
      <c r="AA74" s="128" t="s">
        <v>1414</v>
      </c>
      <c r="AC74" s="8" t="s">
        <v>408</v>
      </c>
      <c r="AD74" s="11" t="s">
        <v>345</v>
      </c>
      <c r="AE74" s="129">
        <v>3850</v>
      </c>
      <c r="AF74" s="723"/>
      <c r="AH74" s="106" t="s">
        <v>559</v>
      </c>
      <c r="AI74" s="147">
        <v>4290</v>
      </c>
    </row>
    <row r="75" spans="1:35" ht="16.5" customHeight="1">
      <c r="A75" s="724" t="s">
        <v>43</v>
      </c>
      <c r="B75" s="8" t="s">
        <v>135</v>
      </c>
      <c r="C75" s="9">
        <v>1458</v>
      </c>
      <c r="D75" s="11" t="s">
        <v>161</v>
      </c>
      <c r="E75" s="11" t="s">
        <v>161</v>
      </c>
      <c r="F75" s="11"/>
      <c r="G75" s="11"/>
      <c r="H75" s="128" t="s">
        <v>347</v>
      </c>
      <c r="J75" s="724" t="s">
        <v>43</v>
      </c>
      <c r="K75" s="8" t="s">
        <v>135</v>
      </c>
      <c r="L75" s="9">
        <v>2650</v>
      </c>
      <c r="N75" s="8" t="s">
        <v>409</v>
      </c>
      <c r="O75" s="128" t="s">
        <v>347</v>
      </c>
      <c r="P75" s="129"/>
      <c r="Q75" s="11"/>
      <c r="S75" s="724" t="s">
        <v>43</v>
      </c>
      <c r="T75" s="8" t="s">
        <v>135</v>
      </c>
      <c r="U75" s="135">
        <v>6380</v>
      </c>
      <c r="V75" s="135">
        <v>5005</v>
      </c>
      <c r="W75" s="138">
        <v>4180</v>
      </c>
      <c r="X75" s="138">
        <v>1760</v>
      </c>
      <c r="Y75" s="138">
        <v>1430</v>
      </c>
      <c r="Z75" s="138">
        <v>1100</v>
      </c>
      <c r="AA75" s="128" t="s">
        <v>1414</v>
      </c>
      <c r="AC75" s="8" t="s">
        <v>409</v>
      </c>
      <c r="AD75" s="11" t="s">
        <v>345</v>
      </c>
      <c r="AE75" s="129">
        <v>5500</v>
      </c>
      <c r="AF75" s="11"/>
      <c r="AH75" s="106" t="s">
        <v>560</v>
      </c>
      <c r="AI75" s="147">
        <v>4290</v>
      </c>
    </row>
    <row r="76" spans="1:35" ht="16.5" customHeight="1">
      <c r="A76" s="724"/>
      <c r="B76" s="8" t="s">
        <v>156</v>
      </c>
      <c r="C76" s="9">
        <v>1458</v>
      </c>
      <c r="D76" s="11" t="s">
        <v>161</v>
      </c>
      <c r="E76" s="11" t="s">
        <v>161</v>
      </c>
      <c r="F76" s="11"/>
      <c r="G76" s="11"/>
      <c r="H76" s="128" t="s">
        <v>347</v>
      </c>
      <c r="J76" s="724"/>
      <c r="K76" s="8" t="s">
        <v>156</v>
      </c>
      <c r="L76" s="9">
        <v>2650</v>
      </c>
      <c r="N76" s="8" t="s">
        <v>410</v>
      </c>
      <c r="O76" s="128" t="s">
        <v>347</v>
      </c>
      <c r="P76" s="129"/>
      <c r="Q76" s="11"/>
      <c r="S76" s="724"/>
      <c r="T76" s="8" t="s">
        <v>156</v>
      </c>
      <c r="U76" s="135">
        <v>6380</v>
      </c>
      <c r="V76" s="135">
        <v>5005</v>
      </c>
      <c r="W76" s="138">
        <v>4180</v>
      </c>
      <c r="X76" s="138">
        <v>1760</v>
      </c>
      <c r="Y76" s="138">
        <v>1430</v>
      </c>
      <c r="Z76" s="138">
        <v>1100</v>
      </c>
      <c r="AA76" s="128" t="s">
        <v>1414</v>
      </c>
      <c r="AC76" s="8" t="s">
        <v>410</v>
      </c>
      <c r="AD76" s="128" t="s">
        <v>1414</v>
      </c>
      <c r="AE76" s="129"/>
      <c r="AF76" s="11"/>
      <c r="AH76" s="106" t="s">
        <v>561</v>
      </c>
      <c r="AI76" s="147">
        <v>4290</v>
      </c>
    </row>
    <row r="77" spans="1:35" ht="16.5" customHeight="1">
      <c r="A77" s="724"/>
      <c r="B77" s="8" t="s">
        <v>157</v>
      </c>
      <c r="C77" s="9">
        <v>1458</v>
      </c>
      <c r="D77" s="11" t="s">
        <v>161</v>
      </c>
      <c r="E77" s="11" t="s">
        <v>161</v>
      </c>
      <c r="F77" s="11"/>
      <c r="G77" s="11"/>
      <c r="H77" s="128" t="s">
        <v>347</v>
      </c>
      <c r="J77" s="724"/>
      <c r="K77" s="8" t="s">
        <v>157</v>
      </c>
      <c r="L77" s="9">
        <v>2650</v>
      </c>
      <c r="N77" s="8" t="s">
        <v>411</v>
      </c>
      <c r="O77" s="128" t="s">
        <v>347</v>
      </c>
      <c r="P77" s="129"/>
      <c r="Q77" s="11"/>
      <c r="S77" s="724"/>
      <c r="T77" s="8" t="s">
        <v>157</v>
      </c>
      <c r="U77" s="135">
        <v>6380</v>
      </c>
      <c r="V77" s="135">
        <v>5005</v>
      </c>
      <c r="W77" s="138">
        <v>4180</v>
      </c>
      <c r="X77" s="138">
        <v>1760</v>
      </c>
      <c r="Y77" s="138">
        <v>1430</v>
      </c>
      <c r="Z77" s="138">
        <v>1100</v>
      </c>
      <c r="AA77" s="128" t="s">
        <v>1414</v>
      </c>
      <c r="AC77" s="8" t="s">
        <v>411</v>
      </c>
      <c r="AD77" s="11" t="s">
        <v>345</v>
      </c>
      <c r="AE77" s="129">
        <v>5500</v>
      </c>
      <c r="AF77" s="11"/>
      <c r="AH77" s="143" t="s">
        <v>562</v>
      </c>
      <c r="AI77" s="148">
        <v>1705</v>
      </c>
    </row>
    <row r="78" spans="1:35" ht="16.5" customHeight="1">
      <c r="A78" s="724"/>
      <c r="B78" s="8" t="s">
        <v>136</v>
      </c>
      <c r="C78" s="9">
        <v>1458</v>
      </c>
      <c r="D78" s="11" t="s">
        <v>161</v>
      </c>
      <c r="E78" s="11" t="s">
        <v>161</v>
      </c>
      <c r="F78" s="11"/>
      <c r="G78" s="11"/>
      <c r="H78" s="128" t="s">
        <v>347</v>
      </c>
      <c r="J78" s="724"/>
      <c r="K78" s="8" t="s">
        <v>136</v>
      </c>
      <c r="L78" s="9">
        <v>2650</v>
      </c>
      <c r="N78" s="8" t="s">
        <v>412</v>
      </c>
      <c r="O78" s="128" t="s">
        <v>347</v>
      </c>
      <c r="P78" s="129"/>
      <c r="Q78" s="11"/>
      <c r="S78" s="724"/>
      <c r="T78" s="8" t="s">
        <v>136</v>
      </c>
      <c r="U78" s="135">
        <v>6380</v>
      </c>
      <c r="V78" s="135">
        <v>5005</v>
      </c>
      <c r="W78" s="138">
        <v>4180</v>
      </c>
      <c r="X78" s="138">
        <v>1760</v>
      </c>
      <c r="Y78" s="138">
        <v>1430</v>
      </c>
      <c r="Z78" s="138">
        <v>1100</v>
      </c>
      <c r="AA78" s="128" t="s">
        <v>1414</v>
      </c>
      <c r="AC78" s="8" t="s">
        <v>412</v>
      </c>
      <c r="AD78" s="128" t="s">
        <v>1414</v>
      </c>
      <c r="AE78" s="129"/>
      <c r="AF78" s="11"/>
      <c r="AH78" s="143" t="s">
        <v>563</v>
      </c>
      <c r="AI78" s="148">
        <v>1705</v>
      </c>
    </row>
    <row r="79" spans="1:35" ht="16.5" customHeight="1">
      <c r="A79" s="724"/>
      <c r="B79" s="8" t="s">
        <v>137</v>
      </c>
      <c r="C79" s="9">
        <v>1458</v>
      </c>
      <c r="D79" s="11" t="s">
        <v>161</v>
      </c>
      <c r="E79" s="11" t="s">
        <v>161</v>
      </c>
      <c r="F79" s="11"/>
      <c r="G79" s="11"/>
      <c r="H79" s="128" t="s">
        <v>347</v>
      </c>
      <c r="J79" s="724"/>
      <c r="K79" s="8" t="s">
        <v>137</v>
      </c>
      <c r="L79" s="9">
        <v>2650</v>
      </c>
      <c r="N79" s="8" t="s">
        <v>413</v>
      </c>
      <c r="O79" s="128" t="s">
        <v>347</v>
      </c>
      <c r="P79" s="129"/>
      <c r="Q79" s="11"/>
      <c r="S79" s="724"/>
      <c r="T79" s="8" t="s">
        <v>137</v>
      </c>
      <c r="U79" s="135">
        <v>6380</v>
      </c>
      <c r="V79" s="135">
        <v>5005</v>
      </c>
      <c r="W79" s="138">
        <v>4180</v>
      </c>
      <c r="X79" s="138">
        <v>1760</v>
      </c>
      <c r="Y79" s="138">
        <v>1430</v>
      </c>
      <c r="Z79" s="138">
        <v>1100</v>
      </c>
      <c r="AA79" s="128" t="s">
        <v>1414</v>
      </c>
      <c r="AC79" s="8" t="s">
        <v>413</v>
      </c>
      <c r="AD79" s="128" t="s">
        <v>1414</v>
      </c>
      <c r="AE79" s="129"/>
      <c r="AF79" s="11"/>
      <c r="AH79" s="144" t="s">
        <v>564</v>
      </c>
      <c r="AI79" s="149">
        <v>1375</v>
      </c>
    </row>
    <row r="80" spans="1:35" ht="16.5" customHeight="1">
      <c r="A80" s="724"/>
      <c r="B80" s="8" t="s">
        <v>138</v>
      </c>
      <c r="C80" s="9">
        <v>1458</v>
      </c>
      <c r="D80" s="11" t="s">
        <v>161</v>
      </c>
      <c r="E80" s="11" t="s">
        <v>161</v>
      </c>
      <c r="F80" s="11"/>
      <c r="G80" s="11"/>
      <c r="H80" s="128" t="s">
        <v>347</v>
      </c>
      <c r="J80" s="724"/>
      <c r="K80" s="8" t="s">
        <v>138</v>
      </c>
      <c r="L80" s="9">
        <v>2650</v>
      </c>
      <c r="N80" s="8" t="s">
        <v>414</v>
      </c>
      <c r="O80" s="128" t="s">
        <v>347</v>
      </c>
      <c r="P80" s="129"/>
      <c r="Q80" s="11"/>
      <c r="S80" s="724"/>
      <c r="T80" s="8" t="s">
        <v>138</v>
      </c>
      <c r="U80" s="135">
        <v>6380</v>
      </c>
      <c r="V80" s="135">
        <v>5005</v>
      </c>
      <c r="W80" s="138">
        <v>4180</v>
      </c>
      <c r="X80" s="138">
        <v>1760</v>
      </c>
      <c r="Y80" s="138">
        <v>1430</v>
      </c>
      <c r="Z80" s="138">
        <v>1100</v>
      </c>
      <c r="AA80" s="128" t="s">
        <v>1414</v>
      </c>
      <c r="AC80" s="8" t="s">
        <v>414</v>
      </c>
      <c r="AD80" s="11" t="s">
        <v>345</v>
      </c>
      <c r="AE80" s="129">
        <v>3850</v>
      </c>
      <c r="AF80" s="11"/>
      <c r="AH80" s="145" t="s">
        <v>565</v>
      </c>
      <c r="AI80" s="150">
        <v>1045</v>
      </c>
    </row>
    <row r="81" spans="1:35" ht="16.5" customHeight="1">
      <c r="A81" s="724" t="s">
        <v>52</v>
      </c>
      <c r="B81" s="8" t="s">
        <v>139</v>
      </c>
      <c r="C81" s="9">
        <v>1590</v>
      </c>
      <c r="D81" s="11"/>
      <c r="E81" s="11" t="s">
        <v>161</v>
      </c>
      <c r="F81" s="11" t="s">
        <v>161</v>
      </c>
      <c r="G81" s="11"/>
      <c r="H81" s="128" t="s">
        <v>347</v>
      </c>
      <c r="J81" s="724" t="s">
        <v>52</v>
      </c>
      <c r="K81" s="8" t="s">
        <v>139</v>
      </c>
      <c r="L81" s="9">
        <v>2650</v>
      </c>
      <c r="N81" s="8" t="s">
        <v>415</v>
      </c>
      <c r="O81" s="128" t="s">
        <v>347</v>
      </c>
      <c r="P81" s="129"/>
      <c r="Q81" s="11"/>
      <c r="S81" s="724" t="s">
        <v>52</v>
      </c>
      <c r="T81" s="8" t="s">
        <v>139</v>
      </c>
      <c r="U81" s="135">
        <v>7095</v>
      </c>
      <c r="V81" s="135">
        <v>5445</v>
      </c>
      <c r="W81" s="138">
        <v>4565</v>
      </c>
      <c r="X81" s="138">
        <v>1870</v>
      </c>
      <c r="Y81" s="138">
        <v>1540</v>
      </c>
      <c r="Z81" s="138">
        <v>1210</v>
      </c>
      <c r="AA81" s="128" t="s">
        <v>1414</v>
      </c>
      <c r="AC81" s="8" t="s">
        <v>415</v>
      </c>
      <c r="AD81" s="128" t="s">
        <v>1414</v>
      </c>
      <c r="AE81" s="129"/>
      <c r="AF81" s="11"/>
      <c r="AH81" s="142" t="s">
        <v>1583</v>
      </c>
      <c r="AI81" s="146">
        <v>4895</v>
      </c>
    </row>
    <row r="82" spans="1:35" ht="16.5" customHeight="1">
      <c r="A82" s="724"/>
      <c r="B82" s="8" t="s">
        <v>140</v>
      </c>
      <c r="C82" s="9">
        <v>1590</v>
      </c>
      <c r="D82" s="11"/>
      <c r="E82" s="11" t="s">
        <v>161</v>
      </c>
      <c r="F82" s="11" t="s">
        <v>161</v>
      </c>
      <c r="G82" s="11"/>
      <c r="H82" s="128" t="s">
        <v>347</v>
      </c>
      <c r="J82" s="724"/>
      <c r="K82" s="8" t="s">
        <v>140</v>
      </c>
      <c r="L82" s="9">
        <v>2650</v>
      </c>
      <c r="N82" s="8" t="s">
        <v>416</v>
      </c>
      <c r="O82" s="128" t="s">
        <v>347</v>
      </c>
      <c r="P82" s="129"/>
      <c r="Q82" s="11"/>
      <c r="S82" s="724"/>
      <c r="T82" s="8" t="s">
        <v>140</v>
      </c>
      <c r="U82" s="135">
        <v>7095</v>
      </c>
      <c r="V82" s="135">
        <v>5445</v>
      </c>
      <c r="W82" s="138">
        <v>4565</v>
      </c>
      <c r="X82" s="138">
        <v>1870</v>
      </c>
      <c r="Y82" s="138">
        <v>1540</v>
      </c>
      <c r="Z82" s="138">
        <v>1210</v>
      </c>
      <c r="AA82" s="128" t="s">
        <v>1414</v>
      </c>
      <c r="AC82" s="8" t="s">
        <v>416</v>
      </c>
      <c r="AD82" s="128" t="s">
        <v>1414</v>
      </c>
      <c r="AE82" s="129"/>
      <c r="AF82" s="11"/>
      <c r="AH82" s="142" t="s">
        <v>1493</v>
      </c>
      <c r="AI82" s="146">
        <v>4895</v>
      </c>
    </row>
    <row r="83" spans="1:35" ht="16.5" customHeight="1">
      <c r="A83" s="724"/>
      <c r="B83" s="8" t="s">
        <v>141</v>
      </c>
      <c r="C83" s="9">
        <v>1590</v>
      </c>
      <c r="D83" s="11"/>
      <c r="E83" s="11" t="s">
        <v>161</v>
      </c>
      <c r="F83" s="11" t="s">
        <v>161</v>
      </c>
      <c r="G83" s="11"/>
      <c r="H83" s="128" t="s">
        <v>347</v>
      </c>
      <c r="J83" s="724"/>
      <c r="K83" s="8" t="s">
        <v>141</v>
      </c>
      <c r="L83" s="9">
        <v>2650</v>
      </c>
      <c r="N83" s="8" t="s">
        <v>417</v>
      </c>
      <c r="O83" s="128" t="s">
        <v>347</v>
      </c>
      <c r="P83" s="129"/>
      <c r="Q83" s="11"/>
      <c r="S83" s="724"/>
      <c r="T83" s="8" t="s">
        <v>141</v>
      </c>
      <c r="U83" s="135">
        <v>7095</v>
      </c>
      <c r="V83" s="135">
        <v>5445</v>
      </c>
      <c r="W83" s="138">
        <v>4565</v>
      </c>
      <c r="X83" s="138">
        <v>1870</v>
      </c>
      <c r="Y83" s="138">
        <v>1540</v>
      </c>
      <c r="Z83" s="138">
        <v>1210</v>
      </c>
      <c r="AA83" s="128" t="s">
        <v>1414</v>
      </c>
      <c r="AC83" s="8" t="s">
        <v>417</v>
      </c>
      <c r="AD83" s="128" t="s">
        <v>1414</v>
      </c>
      <c r="AE83" s="129"/>
      <c r="AF83" s="11"/>
      <c r="AH83" s="142" t="s">
        <v>1456</v>
      </c>
      <c r="AI83" s="146">
        <v>4895</v>
      </c>
    </row>
    <row r="84" spans="1:35" ht="16.5" customHeight="1">
      <c r="A84" s="724"/>
      <c r="B84" s="8" t="s">
        <v>142</v>
      </c>
      <c r="C84" s="9">
        <v>1590</v>
      </c>
      <c r="D84" s="11"/>
      <c r="E84" s="11" t="s">
        <v>161</v>
      </c>
      <c r="F84" s="11" t="s">
        <v>161</v>
      </c>
      <c r="G84" s="11"/>
      <c r="H84" s="128" t="s">
        <v>347</v>
      </c>
      <c r="J84" s="724"/>
      <c r="K84" s="8" t="s">
        <v>142</v>
      </c>
      <c r="L84" s="9">
        <v>2650</v>
      </c>
      <c r="N84" s="8" t="s">
        <v>418</v>
      </c>
      <c r="O84" s="128" t="s">
        <v>347</v>
      </c>
      <c r="P84" s="129"/>
      <c r="Q84" s="11"/>
      <c r="S84" s="724"/>
      <c r="T84" s="8" t="s">
        <v>142</v>
      </c>
      <c r="U84" s="135">
        <v>7095</v>
      </c>
      <c r="V84" s="135">
        <v>5445</v>
      </c>
      <c r="W84" s="138">
        <v>4565</v>
      </c>
      <c r="X84" s="138">
        <v>1870</v>
      </c>
      <c r="Y84" s="138">
        <v>1540</v>
      </c>
      <c r="Z84" s="138">
        <v>1210</v>
      </c>
      <c r="AA84" s="128" t="s">
        <v>1414</v>
      </c>
      <c r="AC84" s="8" t="s">
        <v>418</v>
      </c>
      <c r="AD84" s="128" t="s">
        <v>1414</v>
      </c>
      <c r="AE84" s="129"/>
      <c r="AF84" s="11"/>
      <c r="AH84" s="142" t="s">
        <v>1457</v>
      </c>
      <c r="AI84" s="146">
        <v>3795</v>
      </c>
    </row>
    <row r="85" spans="1:35" ht="16.5" customHeight="1">
      <c r="A85" s="724"/>
      <c r="B85" s="8" t="s">
        <v>143</v>
      </c>
      <c r="C85" s="9">
        <v>1590</v>
      </c>
      <c r="D85" s="11"/>
      <c r="E85" s="11" t="s">
        <v>161</v>
      </c>
      <c r="F85" s="11" t="s">
        <v>161</v>
      </c>
      <c r="G85" s="11"/>
      <c r="H85" s="128" t="s">
        <v>347</v>
      </c>
      <c r="J85" s="724"/>
      <c r="K85" s="8" t="s">
        <v>143</v>
      </c>
      <c r="L85" s="9">
        <v>2650</v>
      </c>
      <c r="N85" s="8" t="s">
        <v>419</v>
      </c>
      <c r="O85" s="128" t="s">
        <v>347</v>
      </c>
      <c r="P85" s="129"/>
      <c r="Q85" s="11"/>
      <c r="S85" s="724"/>
      <c r="T85" s="8" t="s">
        <v>143</v>
      </c>
      <c r="U85" s="135">
        <v>7095</v>
      </c>
      <c r="V85" s="135">
        <v>5445</v>
      </c>
      <c r="W85" s="138">
        <v>4565</v>
      </c>
      <c r="X85" s="138">
        <v>1870</v>
      </c>
      <c r="Y85" s="138">
        <v>1540</v>
      </c>
      <c r="Z85" s="138">
        <v>1210</v>
      </c>
      <c r="AA85" s="128" t="s">
        <v>1414</v>
      </c>
      <c r="AC85" s="8" t="s">
        <v>419</v>
      </c>
      <c r="AD85" s="128" t="s">
        <v>1414</v>
      </c>
      <c r="AE85" s="129"/>
      <c r="AF85" s="11"/>
      <c r="AH85" s="106" t="s">
        <v>1458</v>
      </c>
      <c r="AI85" s="147">
        <v>3245</v>
      </c>
    </row>
    <row r="86" spans="1:35" ht="16.5" customHeight="1">
      <c r="A86" s="724" t="s">
        <v>44</v>
      </c>
      <c r="B86" s="8" t="s">
        <v>144</v>
      </c>
      <c r="C86" s="9">
        <v>1590</v>
      </c>
      <c r="D86" s="11"/>
      <c r="E86" s="11" t="s">
        <v>161</v>
      </c>
      <c r="F86" s="11" t="s">
        <v>161</v>
      </c>
      <c r="G86" s="11"/>
      <c r="H86" s="128" t="s">
        <v>347</v>
      </c>
      <c r="J86" s="724" t="s">
        <v>44</v>
      </c>
      <c r="K86" s="8" t="s">
        <v>144</v>
      </c>
      <c r="L86" s="9">
        <v>2650</v>
      </c>
      <c r="N86" s="8" t="s">
        <v>420</v>
      </c>
      <c r="O86" s="128" t="s">
        <v>347</v>
      </c>
      <c r="P86" s="129"/>
      <c r="Q86" s="11"/>
      <c r="S86" s="724" t="s">
        <v>44</v>
      </c>
      <c r="T86" s="8" t="s">
        <v>144</v>
      </c>
      <c r="U86" s="135">
        <v>7095</v>
      </c>
      <c r="V86" s="135">
        <v>5445</v>
      </c>
      <c r="W86" s="138">
        <v>4565</v>
      </c>
      <c r="X86" s="138">
        <v>1980</v>
      </c>
      <c r="Y86" s="138">
        <v>1650</v>
      </c>
      <c r="Z86" s="138">
        <v>1320</v>
      </c>
      <c r="AA86" s="128" t="s">
        <v>1414</v>
      </c>
      <c r="AC86" s="8" t="s">
        <v>420</v>
      </c>
      <c r="AD86" s="128" t="s">
        <v>1414</v>
      </c>
      <c r="AE86" s="129"/>
      <c r="AF86" s="11"/>
      <c r="AH86" s="106" t="s">
        <v>1459</v>
      </c>
      <c r="AI86" s="147">
        <v>3245</v>
      </c>
    </row>
    <row r="87" spans="1:35" ht="16.5" customHeight="1">
      <c r="A87" s="724"/>
      <c r="B87" s="8" t="s">
        <v>145</v>
      </c>
      <c r="C87" s="9">
        <v>1590</v>
      </c>
      <c r="D87" s="11"/>
      <c r="E87" s="11" t="s">
        <v>161</v>
      </c>
      <c r="F87" s="11" t="s">
        <v>161</v>
      </c>
      <c r="G87" s="11"/>
      <c r="H87" s="128" t="s">
        <v>347</v>
      </c>
      <c r="J87" s="724"/>
      <c r="K87" s="8" t="s">
        <v>145</v>
      </c>
      <c r="L87" s="9">
        <v>2650</v>
      </c>
      <c r="N87" s="8" t="s">
        <v>421</v>
      </c>
      <c r="O87" s="128" t="s">
        <v>347</v>
      </c>
      <c r="P87" s="129"/>
      <c r="Q87" s="11"/>
      <c r="S87" s="724"/>
      <c r="T87" s="8" t="s">
        <v>145</v>
      </c>
      <c r="U87" s="135">
        <v>7095</v>
      </c>
      <c r="V87" s="135">
        <v>5445</v>
      </c>
      <c r="W87" s="138">
        <v>4565</v>
      </c>
      <c r="X87" s="138">
        <v>1980</v>
      </c>
      <c r="Y87" s="138">
        <v>1650</v>
      </c>
      <c r="Z87" s="138">
        <v>1320</v>
      </c>
      <c r="AA87" s="128" t="s">
        <v>1414</v>
      </c>
      <c r="AC87" s="8" t="s">
        <v>421</v>
      </c>
      <c r="AD87" s="128" t="s">
        <v>1414</v>
      </c>
      <c r="AE87" s="129"/>
      <c r="AF87" s="11"/>
      <c r="AH87" s="106" t="s">
        <v>1460</v>
      </c>
      <c r="AI87" s="147">
        <v>3245</v>
      </c>
    </row>
    <row r="88" spans="1:35" ht="16.5" customHeight="1">
      <c r="A88" s="724"/>
      <c r="B88" s="8" t="s">
        <v>146</v>
      </c>
      <c r="C88" s="9">
        <v>1590</v>
      </c>
      <c r="D88" s="11"/>
      <c r="E88" s="11" t="s">
        <v>161</v>
      </c>
      <c r="F88" s="11" t="s">
        <v>161</v>
      </c>
      <c r="G88" s="11"/>
      <c r="H88" s="128" t="s">
        <v>347</v>
      </c>
      <c r="J88" s="724"/>
      <c r="K88" s="8" t="s">
        <v>146</v>
      </c>
      <c r="L88" s="9">
        <v>2650</v>
      </c>
      <c r="N88" s="8" t="s">
        <v>422</v>
      </c>
      <c r="O88" s="128" t="s">
        <v>347</v>
      </c>
      <c r="P88" s="129"/>
      <c r="Q88" s="11"/>
      <c r="S88" s="724"/>
      <c r="T88" s="8" t="s">
        <v>146</v>
      </c>
      <c r="U88" s="135">
        <v>7095</v>
      </c>
      <c r="V88" s="135">
        <v>5445</v>
      </c>
      <c r="W88" s="138">
        <v>4565</v>
      </c>
      <c r="X88" s="138">
        <v>1980</v>
      </c>
      <c r="Y88" s="138">
        <v>1650</v>
      </c>
      <c r="Z88" s="138">
        <v>1320</v>
      </c>
      <c r="AA88" s="128" t="s">
        <v>1414</v>
      </c>
      <c r="AC88" s="8" t="s">
        <v>422</v>
      </c>
      <c r="AD88" s="128" t="s">
        <v>1414</v>
      </c>
      <c r="AE88" s="129"/>
      <c r="AF88" s="11"/>
      <c r="AH88" s="143" t="s">
        <v>1461</v>
      </c>
      <c r="AI88" s="148">
        <v>1705</v>
      </c>
    </row>
    <row r="89" spans="1:35" ht="16.5" customHeight="1">
      <c r="A89" s="724"/>
      <c r="B89" s="8" t="s">
        <v>147</v>
      </c>
      <c r="C89" s="9">
        <v>1590</v>
      </c>
      <c r="D89" s="11"/>
      <c r="E89" s="11" t="s">
        <v>161</v>
      </c>
      <c r="F89" s="11" t="s">
        <v>161</v>
      </c>
      <c r="G89" s="11"/>
      <c r="H89" s="128" t="s">
        <v>347</v>
      </c>
      <c r="J89" s="724"/>
      <c r="K89" s="8" t="s">
        <v>147</v>
      </c>
      <c r="L89" s="9">
        <v>2650</v>
      </c>
      <c r="N89" s="8" t="s">
        <v>423</v>
      </c>
      <c r="O89" s="128" t="s">
        <v>347</v>
      </c>
      <c r="P89" s="129"/>
      <c r="Q89" s="11"/>
      <c r="S89" s="724"/>
      <c r="T89" s="8" t="s">
        <v>147</v>
      </c>
      <c r="U89" s="135">
        <v>7095</v>
      </c>
      <c r="V89" s="135">
        <v>5445</v>
      </c>
      <c r="W89" s="138">
        <v>4565</v>
      </c>
      <c r="X89" s="138">
        <v>1980</v>
      </c>
      <c r="Y89" s="138">
        <v>1650</v>
      </c>
      <c r="Z89" s="138">
        <v>1320</v>
      </c>
      <c r="AA89" s="128" t="s">
        <v>1414</v>
      </c>
      <c r="AC89" s="8" t="s">
        <v>423</v>
      </c>
      <c r="AD89" s="128" t="s">
        <v>1414</v>
      </c>
      <c r="AE89" s="129"/>
      <c r="AF89" s="11"/>
      <c r="AH89" s="143" t="s">
        <v>1462</v>
      </c>
      <c r="AI89" s="148">
        <v>1705</v>
      </c>
    </row>
    <row r="90" spans="1:35" ht="16.5" customHeight="1">
      <c r="A90" s="724" t="s">
        <v>47</v>
      </c>
      <c r="B90" s="8" t="s">
        <v>148</v>
      </c>
      <c r="C90" s="9">
        <v>2387</v>
      </c>
      <c r="D90" s="11"/>
      <c r="E90" s="11" t="s">
        <v>161</v>
      </c>
      <c r="F90" s="11" t="s">
        <v>161</v>
      </c>
      <c r="G90" s="11" t="s">
        <v>161</v>
      </c>
      <c r="H90" s="128" t="s">
        <v>347</v>
      </c>
      <c r="J90" s="724" t="s">
        <v>47</v>
      </c>
      <c r="K90" s="8" t="s">
        <v>148</v>
      </c>
      <c r="L90" s="9">
        <v>2650</v>
      </c>
      <c r="N90" s="8" t="s">
        <v>424</v>
      </c>
      <c r="O90" s="128" t="s">
        <v>347</v>
      </c>
      <c r="P90" s="129"/>
      <c r="Q90" s="11"/>
      <c r="S90" s="718" t="s">
        <v>486</v>
      </c>
      <c r="T90" s="8" t="s">
        <v>148</v>
      </c>
      <c r="U90" s="135">
        <v>7810</v>
      </c>
      <c r="V90" s="135">
        <v>5940</v>
      </c>
      <c r="W90" s="138">
        <v>5005</v>
      </c>
      <c r="X90" s="138">
        <v>2090</v>
      </c>
      <c r="Y90" s="138">
        <v>1760</v>
      </c>
      <c r="Z90" s="138">
        <v>1430</v>
      </c>
      <c r="AA90" s="128" t="s">
        <v>1414</v>
      </c>
      <c r="AC90" s="8" t="s">
        <v>424</v>
      </c>
      <c r="AD90" s="128" t="s">
        <v>1414</v>
      </c>
      <c r="AE90" s="129"/>
      <c r="AF90" s="11"/>
      <c r="AH90" s="144" t="s">
        <v>1463</v>
      </c>
      <c r="AI90" s="149">
        <v>1375</v>
      </c>
    </row>
    <row r="91" spans="1:35" ht="16.5" customHeight="1">
      <c r="A91" s="724"/>
      <c r="B91" s="8" t="s">
        <v>149</v>
      </c>
      <c r="C91" s="9">
        <v>2387</v>
      </c>
      <c r="D91" s="11"/>
      <c r="E91" s="11" t="s">
        <v>161</v>
      </c>
      <c r="F91" s="11" t="s">
        <v>161</v>
      </c>
      <c r="G91" s="11" t="s">
        <v>161</v>
      </c>
      <c r="H91" s="128" t="s">
        <v>347</v>
      </c>
      <c r="J91" s="724"/>
      <c r="K91" s="8" t="s">
        <v>149</v>
      </c>
      <c r="L91" s="9">
        <v>2650</v>
      </c>
      <c r="N91" s="8" t="s">
        <v>425</v>
      </c>
      <c r="O91" s="128" t="s">
        <v>347</v>
      </c>
      <c r="P91" s="129"/>
      <c r="Q91" s="11"/>
      <c r="S91" s="719"/>
      <c r="T91" s="8" t="s">
        <v>149</v>
      </c>
      <c r="U91" s="135">
        <v>7810</v>
      </c>
      <c r="V91" s="135">
        <v>5940</v>
      </c>
      <c r="W91" s="138">
        <v>5005</v>
      </c>
      <c r="X91" s="138">
        <v>2090</v>
      </c>
      <c r="Y91" s="138">
        <v>1760</v>
      </c>
      <c r="Z91" s="138">
        <v>1430</v>
      </c>
      <c r="AA91" s="128" t="s">
        <v>1414</v>
      </c>
      <c r="AC91" s="8" t="s">
        <v>425</v>
      </c>
      <c r="AD91" s="128" t="s">
        <v>1414</v>
      </c>
      <c r="AE91" s="129"/>
      <c r="AF91" s="11"/>
      <c r="AH91" s="145" t="s">
        <v>1464</v>
      </c>
      <c r="AI91" s="150">
        <v>1045</v>
      </c>
    </row>
    <row r="92" spans="1:35" ht="16.5" customHeight="1">
      <c r="A92" s="724"/>
      <c r="B92" s="8" t="s">
        <v>150</v>
      </c>
      <c r="C92" s="9">
        <v>2387</v>
      </c>
      <c r="D92" s="11"/>
      <c r="E92" s="11" t="s">
        <v>161</v>
      </c>
      <c r="F92" s="11" t="s">
        <v>161</v>
      </c>
      <c r="G92" s="11" t="s">
        <v>161</v>
      </c>
      <c r="H92" s="128" t="s">
        <v>347</v>
      </c>
      <c r="J92" s="724"/>
      <c r="K92" s="8" t="s">
        <v>150</v>
      </c>
      <c r="L92" s="9">
        <v>2650</v>
      </c>
      <c r="N92" s="8" t="s">
        <v>426</v>
      </c>
      <c r="O92" s="128" t="s">
        <v>347</v>
      </c>
      <c r="P92" s="129"/>
      <c r="Q92" s="11"/>
      <c r="S92" s="719"/>
      <c r="T92" s="8" t="s">
        <v>150</v>
      </c>
      <c r="U92" s="135">
        <v>7810</v>
      </c>
      <c r="V92" s="135">
        <v>5940</v>
      </c>
      <c r="W92" s="138">
        <v>5005</v>
      </c>
      <c r="X92" s="138">
        <v>2090</v>
      </c>
      <c r="Y92" s="138">
        <v>1760</v>
      </c>
      <c r="Z92" s="138">
        <v>1430</v>
      </c>
      <c r="AA92" s="128" t="s">
        <v>1414</v>
      </c>
      <c r="AC92" s="8" t="s">
        <v>426</v>
      </c>
      <c r="AD92" s="128" t="s">
        <v>1414</v>
      </c>
      <c r="AE92" s="129"/>
      <c r="AF92" s="11"/>
      <c r="AH92" s="142" t="s">
        <v>1584</v>
      </c>
      <c r="AI92" s="146">
        <v>4895</v>
      </c>
    </row>
    <row r="93" spans="1:35" ht="16.5" customHeight="1">
      <c r="A93" s="724"/>
      <c r="B93" s="8" t="s">
        <v>151</v>
      </c>
      <c r="C93" s="9">
        <v>2387</v>
      </c>
      <c r="D93" s="11"/>
      <c r="E93" s="11" t="s">
        <v>161</v>
      </c>
      <c r="F93" s="11" t="s">
        <v>161</v>
      </c>
      <c r="G93" s="11" t="s">
        <v>161</v>
      </c>
      <c r="H93" s="128" t="s">
        <v>347</v>
      </c>
      <c r="J93" s="724"/>
      <c r="K93" s="8" t="s">
        <v>151</v>
      </c>
      <c r="L93" s="9">
        <v>2650</v>
      </c>
      <c r="N93" s="8" t="s">
        <v>427</v>
      </c>
      <c r="O93" s="128" t="s">
        <v>347</v>
      </c>
      <c r="P93" s="129"/>
      <c r="Q93" s="11"/>
      <c r="S93" s="719"/>
      <c r="T93" s="8" t="s">
        <v>151</v>
      </c>
      <c r="U93" s="135">
        <v>7810</v>
      </c>
      <c r="V93" s="135">
        <v>5940</v>
      </c>
      <c r="W93" s="138">
        <v>5005</v>
      </c>
      <c r="X93" s="138">
        <v>2090</v>
      </c>
      <c r="Y93" s="138">
        <v>1760</v>
      </c>
      <c r="Z93" s="138">
        <v>1430</v>
      </c>
      <c r="AA93" s="128" t="s">
        <v>1414</v>
      </c>
      <c r="AC93" s="8" t="s">
        <v>427</v>
      </c>
      <c r="AD93" s="128" t="s">
        <v>1414</v>
      </c>
      <c r="AE93" s="129"/>
      <c r="AF93" s="11"/>
      <c r="AH93" s="142" t="s">
        <v>1494</v>
      </c>
      <c r="AI93" s="146">
        <v>4895</v>
      </c>
    </row>
    <row r="94" spans="1:35" ht="16.5" customHeight="1">
      <c r="A94" s="724"/>
      <c r="B94" s="8" t="s">
        <v>152</v>
      </c>
      <c r="C94" s="9">
        <v>2387</v>
      </c>
      <c r="D94" s="11"/>
      <c r="E94" s="11" t="s">
        <v>161</v>
      </c>
      <c r="F94" s="11" t="s">
        <v>161</v>
      </c>
      <c r="G94" s="11" t="s">
        <v>161</v>
      </c>
      <c r="H94" s="128" t="s">
        <v>347</v>
      </c>
      <c r="J94" s="724"/>
      <c r="K94" s="8" t="s">
        <v>152</v>
      </c>
      <c r="L94" s="9">
        <v>2650</v>
      </c>
      <c r="N94" s="8" t="s">
        <v>428</v>
      </c>
      <c r="O94" s="128" t="s">
        <v>347</v>
      </c>
      <c r="P94" s="129"/>
      <c r="Q94" s="11"/>
      <c r="S94" s="720"/>
      <c r="T94" s="8" t="s">
        <v>152</v>
      </c>
      <c r="U94" s="135">
        <v>7810</v>
      </c>
      <c r="V94" s="135">
        <v>5940</v>
      </c>
      <c r="W94" s="138">
        <v>5005</v>
      </c>
      <c r="X94" s="138">
        <v>2090</v>
      </c>
      <c r="Y94" s="138">
        <v>1760</v>
      </c>
      <c r="Z94" s="138">
        <v>1430</v>
      </c>
      <c r="AA94" s="128" t="s">
        <v>1414</v>
      </c>
      <c r="AC94" s="8" t="s">
        <v>428</v>
      </c>
      <c r="AD94" s="128" t="s">
        <v>1414</v>
      </c>
      <c r="AE94" s="129"/>
      <c r="AF94" s="11"/>
      <c r="AH94" s="142" t="s">
        <v>566</v>
      </c>
      <c r="AI94" s="146">
        <v>4895</v>
      </c>
    </row>
    <row r="95" spans="1:35" ht="16.5" customHeight="1">
      <c r="A95" s="724"/>
      <c r="B95" s="8" t="s">
        <v>153</v>
      </c>
      <c r="C95" s="9">
        <v>2387</v>
      </c>
      <c r="D95" s="11"/>
      <c r="E95" s="11" t="s">
        <v>161</v>
      </c>
      <c r="F95" s="11" t="s">
        <v>161</v>
      </c>
      <c r="G95" s="11" t="s">
        <v>161</v>
      </c>
      <c r="H95" s="128" t="s">
        <v>347</v>
      </c>
      <c r="J95" s="724"/>
      <c r="K95" s="8" t="s">
        <v>153</v>
      </c>
      <c r="L95" s="9">
        <v>2650</v>
      </c>
      <c r="N95" s="8" t="s">
        <v>429</v>
      </c>
      <c r="O95" s="128" t="s">
        <v>347</v>
      </c>
      <c r="P95" s="129"/>
      <c r="Q95" s="11"/>
      <c r="S95" s="718" t="s">
        <v>243</v>
      </c>
      <c r="T95" s="8" t="s">
        <v>153</v>
      </c>
      <c r="U95" s="135">
        <v>8690</v>
      </c>
      <c r="V95" s="135">
        <v>6545</v>
      </c>
      <c r="W95" s="138">
        <v>5500</v>
      </c>
      <c r="X95" s="138">
        <v>2090</v>
      </c>
      <c r="Y95" s="138">
        <v>1760</v>
      </c>
      <c r="Z95" s="138">
        <v>1430</v>
      </c>
      <c r="AA95" s="128" t="s">
        <v>1414</v>
      </c>
      <c r="AC95" s="8" t="s">
        <v>429</v>
      </c>
      <c r="AD95" s="128" t="s">
        <v>1414</v>
      </c>
      <c r="AE95" s="129"/>
      <c r="AF95" s="11"/>
      <c r="AH95" s="142" t="s">
        <v>567</v>
      </c>
      <c r="AI95" s="146">
        <v>3795</v>
      </c>
    </row>
    <row r="96" spans="1:35" ht="16.5" customHeight="1">
      <c r="A96" s="724"/>
      <c r="B96" s="8" t="s">
        <v>154</v>
      </c>
      <c r="C96" s="9">
        <v>2387</v>
      </c>
      <c r="D96" s="11"/>
      <c r="E96" s="11" t="s">
        <v>161</v>
      </c>
      <c r="F96" s="11" t="s">
        <v>161</v>
      </c>
      <c r="G96" s="11" t="s">
        <v>161</v>
      </c>
      <c r="H96" s="128" t="s">
        <v>347</v>
      </c>
      <c r="J96" s="724"/>
      <c r="K96" s="8" t="s">
        <v>154</v>
      </c>
      <c r="L96" s="9">
        <v>2650</v>
      </c>
      <c r="N96" s="8" t="s">
        <v>430</v>
      </c>
      <c r="O96" s="128" t="s">
        <v>347</v>
      </c>
      <c r="P96" s="129"/>
      <c r="Q96" s="11"/>
      <c r="S96" s="720"/>
      <c r="T96" s="8" t="s">
        <v>154</v>
      </c>
      <c r="U96" s="135">
        <v>8690</v>
      </c>
      <c r="V96" s="135">
        <v>6545</v>
      </c>
      <c r="W96" s="138">
        <v>5500</v>
      </c>
      <c r="X96" s="138">
        <v>2090</v>
      </c>
      <c r="Y96" s="138">
        <v>1760</v>
      </c>
      <c r="Z96" s="138">
        <v>1430</v>
      </c>
      <c r="AA96" s="128" t="s">
        <v>1414</v>
      </c>
      <c r="AC96" s="8" t="s">
        <v>430</v>
      </c>
      <c r="AD96" s="128" t="s">
        <v>1414</v>
      </c>
      <c r="AE96" s="129"/>
      <c r="AF96" s="11"/>
      <c r="AH96" s="106" t="s">
        <v>568</v>
      </c>
      <c r="AI96" s="147">
        <v>3245</v>
      </c>
    </row>
    <row r="97" spans="1:35" ht="16.5" customHeight="1">
      <c r="A97" s="7" t="s">
        <v>46</v>
      </c>
      <c r="B97" s="8" t="s">
        <v>46</v>
      </c>
      <c r="C97" s="9">
        <v>2475</v>
      </c>
      <c r="D97" s="11"/>
      <c r="E97" s="11"/>
      <c r="F97" s="11"/>
      <c r="G97" s="11" t="s">
        <v>161</v>
      </c>
      <c r="H97" s="128" t="s">
        <v>347</v>
      </c>
      <c r="J97" s="7" t="s">
        <v>46</v>
      </c>
      <c r="K97" s="8" t="s">
        <v>46</v>
      </c>
      <c r="L97" s="9">
        <v>2650</v>
      </c>
      <c r="N97" s="8" t="s">
        <v>431</v>
      </c>
      <c r="O97" s="128" t="s">
        <v>347</v>
      </c>
      <c r="P97" s="129"/>
      <c r="Q97" s="11"/>
      <c r="S97" s="7" t="s">
        <v>46</v>
      </c>
      <c r="T97" s="8" t="s">
        <v>46</v>
      </c>
      <c r="U97" s="135"/>
      <c r="V97" s="135"/>
      <c r="W97" s="138"/>
      <c r="X97" s="138"/>
      <c r="Y97" s="138"/>
      <c r="Z97" s="138"/>
      <c r="AA97" s="128" t="s">
        <v>1414</v>
      </c>
      <c r="AC97" s="8" t="s">
        <v>431</v>
      </c>
      <c r="AD97" s="128" t="s">
        <v>1414</v>
      </c>
      <c r="AE97" s="129"/>
      <c r="AF97" s="11"/>
      <c r="AH97" s="106" t="s">
        <v>569</v>
      </c>
      <c r="AI97" s="147">
        <v>3245</v>
      </c>
    </row>
    <row r="98" spans="1:35" ht="16.5" customHeight="1">
      <c r="N98" s="8" t="s">
        <v>432</v>
      </c>
      <c r="O98" s="128" t="s">
        <v>347</v>
      </c>
      <c r="P98" s="129"/>
      <c r="Q98" s="11"/>
      <c r="AC98" s="8" t="s">
        <v>432</v>
      </c>
      <c r="AD98" s="128" t="s">
        <v>1414</v>
      </c>
      <c r="AE98" s="129"/>
      <c r="AF98" s="11"/>
      <c r="AH98" s="106" t="s">
        <v>570</v>
      </c>
      <c r="AI98" s="147">
        <v>3245</v>
      </c>
    </row>
    <row r="99" spans="1:35" ht="16.5" customHeight="1">
      <c r="N99" s="8" t="s">
        <v>444</v>
      </c>
      <c r="O99" s="128" t="s">
        <v>347</v>
      </c>
      <c r="P99" s="129"/>
      <c r="Q99" s="11"/>
      <c r="AC99" s="8" t="s">
        <v>444</v>
      </c>
      <c r="AD99" s="128" t="s">
        <v>1414</v>
      </c>
      <c r="AE99" s="129"/>
      <c r="AF99" s="11"/>
      <c r="AH99" s="143" t="s">
        <v>571</v>
      </c>
      <c r="AI99" s="148">
        <v>1705</v>
      </c>
    </row>
    <row r="100" spans="1:35" ht="16.5" customHeight="1">
      <c r="N100" s="8" t="s">
        <v>433</v>
      </c>
      <c r="O100" s="128" t="s">
        <v>347</v>
      </c>
      <c r="P100" s="129"/>
      <c r="Q100" s="11"/>
      <c r="AC100" s="8" t="s">
        <v>433</v>
      </c>
      <c r="AD100" s="128" t="s">
        <v>1414</v>
      </c>
      <c r="AE100" s="129"/>
      <c r="AF100" s="11"/>
      <c r="AH100" s="143" t="s">
        <v>572</v>
      </c>
      <c r="AI100" s="148">
        <v>1705</v>
      </c>
    </row>
    <row r="101" spans="1:35" ht="16.5" customHeight="1">
      <c r="N101" s="8" t="s">
        <v>434</v>
      </c>
      <c r="O101" s="128" t="s">
        <v>347</v>
      </c>
      <c r="P101" s="129"/>
      <c r="Q101" s="11"/>
      <c r="AC101" s="8" t="s">
        <v>434</v>
      </c>
      <c r="AD101" s="128" t="s">
        <v>1414</v>
      </c>
      <c r="AE101" s="129"/>
      <c r="AF101" s="11"/>
      <c r="AH101" s="144" t="s">
        <v>573</v>
      </c>
      <c r="AI101" s="149">
        <v>1375</v>
      </c>
    </row>
    <row r="102" spans="1:35" ht="16.5" customHeight="1">
      <c r="N102" s="8" t="s">
        <v>435</v>
      </c>
      <c r="O102" s="128" t="s">
        <v>347</v>
      </c>
      <c r="P102" s="129"/>
      <c r="Q102" s="11"/>
      <c r="AC102" s="8" t="s">
        <v>435</v>
      </c>
      <c r="AD102" s="128" t="s">
        <v>1414</v>
      </c>
      <c r="AE102" s="129"/>
      <c r="AF102" s="11"/>
      <c r="AH102" s="145" t="s">
        <v>574</v>
      </c>
      <c r="AI102" s="150">
        <v>1045</v>
      </c>
    </row>
    <row r="103" spans="1:35" ht="16.5" customHeight="1">
      <c r="N103" s="8" t="s">
        <v>436</v>
      </c>
      <c r="O103" s="128" t="s">
        <v>347</v>
      </c>
      <c r="P103" s="129"/>
      <c r="Q103" s="11"/>
      <c r="AC103" s="8" t="s">
        <v>436</v>
      </c>
      <c r="AD103" s="128" t="s">
        <v>1414</v>
      </c>
      <c r="AE103" s="129"/>
      <c r="AF103" s="11"/>
      <c r="AH103" s="142" t="s">
        <v>1585</v>
      </c>
      <c r="AI103" s="146">
        <v>4895</v>
      </c>
    </row>
    <row r="104" spans="1:35" ht="16.5" customHeight="1">
      <c r="N104" s="8" t="s">
        <v>437</v>
      </c>
      <c r="O104" s="128" t="s">
        <v>347</v>
      </c>
      <c r="P104" s="129"/>
      <c r="Q104" s="11"/>
      <c r="AC104" s="8" t="s">
        <v>437</v>
      </c>
      <c r="AD104" s="128" t="s">
        <v>1414</v>
      </c>
      <c r="AE104" s="129"/>
      <c r="AF104" s="11"/>
      <c r="AH104" s="142" t="s">
        <v>1495</v>
      </c>
      <c r="AI104" s="146">
        <v>4895</v>
      </c>
    </row>
    <row r="105" spans="1:35" ht="16.5" customHeight="1">
      <c r="N105" s="8" t="s">
        <v>438</v>
      </c>
      <c r="O105" s="128" t="s">
        <v>347</v>
      </c>
      <c r="P105" s="129"/>
      <c r="Q105" s="11"/>
      <c r="AC105" s="8" t="s">
        <v>438</v>
      </c>
      <c r="AD105" s="128" t="s">
        <v>1414</v>
      </c>
      <c r="AE105" s="129"/>
      <c r="AF105" s="11"/>
      <c r="AH105" s="142" t="s">
        <v>575</v>
      </c>
      <c r="AI105" s="146">
        <v>4895</v>
      </c>
    </row>
    <row r="106" spans="1:35" ht="16.5" customHeight="1">
      <c r="N106" s="8" t="s">
        <v>439</v>
      </c>
      <c r="O106" s="128" t="s">
        <v>347</v>
      </c>
      <c r="P106" s="129"/>
      <c r="Q106" s="11"/>
      <c r="AC106" s="8" t="s">
        <v>439</v>
      </c>
      <c r="AD106" s="128" t="s">
        <v>1414</v>
      </c>
      <c r="AE106" s="129"/>
      <c r="AF106" s="11"/>
      <c r="AH106" s="142" t="s">
        <v>576</v>
      </c>
      <c r="AI106" s="146">
        <v>3795</v>
      </c>
    </row>
    <row r="107" spans="1:35" ht="16.5" customHeight="1">
      <c r="N107" s="8" t="s">
        <v>445</v>
      </c>
      <c r="O107" s="128" t="s">
        <v>347</v>
      </c>
      <c r="P107" s="129"/>
      <c r="Q107" s="11"/>
      <c r="AC107" s="8" t="s">
        <v>445</v>
      </c>
      <c r="AD107" s="128" t="s">
        <v>1414</v>
      </c>
      <c r="AE107" s="129"/>
      <c r="AF107" s="11"/>
      <c r="AH107" s="106" t="s">
        <v>577</v>
      </c>
      <c r="AI107" s="147">
        <v>3245</v>
      </c>
    </row>
    <row r="108" spans="1:35" ht="16.5" customHeight="1">
      <c r="N108" s="8" t="s">
        <v>440</v>
      </c>
      <c r="O108" s="128" t="s">
        <v>347</v>
      </c>
      <c r="P108" s="129"/>
      <c r="Q108" s="11"/>
      <c r="AC108" s="8" t="s">
        <v>440</v>
      </c>
      <c r="AD108" s="128" t="s">
        <v>1414</v>
      </c>
      <c r="AE108" s="129"/>
      <c r="AF108" s="11"/>
      <c r="AH108" s="106" t="s">
        <v>578</v>
      </c>
      <c r="AI108" s="147">
        <v>3245</v>
      </c>
    </row>
    <row r="109" spans="1:35" ht="16.5" customHeight="1">
      <c r="N109" s="8" t="s">
        <v>441</v>
      </c>
      <c r="O109" s="128" t="s">
        <v>347</v>
      </c>
      <c r="P109" s="129"/>
      <c r="Q109" s="11"/>
      <c r="AC109" s="8" t="s">
        <v>441</v>
      </c>
      <c r="AD109" s="128" t="s">
        <v>1414</v>
      </c>
      <c r="AE109" s="129"/>
      <c r="AF109" s="11"/>
      <c r="AH109" s="106" t="s">
        <v>579</v>
      </c>
      <c r="AI109" s="147">
        <v>3245</v>
      </c>
    </row>
    <row r="110" spans="1:35" ht="16.5" customHeight="1">
      <c r="N110" s="8" t="s">
        <v>446</v>
      </c>
      <c r="O110" s="128" t="s">
        <v>347</v>
      </c>
      <c r="P110" s="129"/>
      <c r="Q110" s="11"/>
      <c r="AC110" s="8" t="s">
        <v>446</v>
      </c>
      <c r="AD110" s="128" t="s">
        <v>1414</v>
      </c>
      <c r="AE110" s="129"/>
      <c r="AF110" s="11"/>
      <c r="AH110" s="143" t="s">
        <v>580</v>
      </c>
      <c r="AI110" s="148">
        <v>1705</v>
      </c>
    </row>
    <row r="111" spans="1:35" ht="16.5" customHeight="1">
      <c r="N111" s="8" t="s">
        <v>442</v>
      </c>
      <c r="O111" s="128" t="s">
        <v>347</v>
      </c>
      <c r="P111" s="129"/>
      <c r="Q111" s="11"/>
      <c r="AC111" s="8" t="s">
        <v>442</v>
      </c>
      <c r="AD111" s="128" t="s">
        <v>1414</v>
      </c>
      <c r="AE111" s="129"/>
      <c r="AF111" s="11"/>
      <c r="AH111" s="143" t="s">
        <v>581</v>
      </c>
      <c r="AI111" s="148">
        <v>1705</v>
      </c>
    </row>
    <row r="112" spans="1:35" ht="16.5" customHeight="1">
      <c r="N112" s="8" t="s">
        <v>443</v>
      </c>
      <c r="O112" s="128" t="s">
        <v>347</v>
      </c>
      <c r="P112" s="129"/>
      <c r="Q112" s="11"/>
      <c r="AC112" s="8" t="s">
        <v>443</v>
      </c>
      <c r="AD112" s="128" t="s">
        <v>1414</v>
      </c>
      <c r="AE112" s="129"/>
      <c r="AF112" s="11"/>
      <c r="AH112" s="144" t="s">
        <v>582</v>
      </c>
      <c r="AI112" s="149">
        <v>1375</v>
      </c>
    </row>
    <row r="113" spans="14:35" ht="16.5" customHeight="1">
      <c r="N113" s="8" t="s">
        <v>386</v>
      </c>
      <c r="O113" s="128" t="s">
        <v>347</v>
      </c>
      <c r="P113" s="129"/>
      <c r="Q113" s="11"/>
      <c r="AC113" s="8" t="s">
        <v>386</v>
      </c>
      <c r="AD113" s="128" t="s">
        <v>1414</v>
      </c>
      <c r="AE113" s="129"/>
      <c r="AF113" s="11"/>
      <c r="AH113" s="145" t="s">
        <v>583</v>
      </c>
      <c r="AI113" s="150">
        <v>1045</v>
      </c>
    </row>
    <row r="114" spans="14:35" ht="16.5" customHeight="1">
      <c r="N114" s="8" t="s">
        <v>387</v>
      </c>
      <c r="O114" s="128" t="s">
        <v>347</v>
      </c>
      <c r="P114" s="129"/>
      <c r="Q114" s="11"/>
      <c r="AC114" s="8" t="s">
        <v>387</v>
      </c>
      <c r="AD114" s="128" t="s">
        <v>1414</v>
      </c>
      <c r="AE114" s="129"/>
      <c r="AF114" s="11"/>
      <c r="AH114" s="142" t="s">
        <v>1586</v>
      </c>
      <c r="AI114" s="146">
        <v>4895</v>
      </c>
    </row>
    <row r="115" spans="14:35" ht="16.5" customHeight="1">
      <c r="N115" s="8" t="s">
        <v>447</v>
      </c>
      <c r="O115" s="128" t="s">
        <v>347</v>
      </c>
      <c r="P115" s="129"/>
      <c r="Q115" s="11"/>
      <c r="AC115" s="8" t="s">
        <v>447</v>
      </c>
      <c r="AD115" s="128" t="s">
        <v>1414</v>
      </c>
      <c r="AE115" s="129"/>
      <c r="AF115" s="11"/>
      <c r="AH115" s="142" t="s">
        <v>1496</v>
      </c>
      <c r="AI115" s="146">
        <v>4895</v>
      </c>
    </row>
    <row r="116" spans="14:35" ht="16.5" customHeight="1">
      <c r="N116" s="8" t="s">
        <v>389</v>
      </c>
      <c r="O116" s="128" t="s">
        <v>347</v>
      </c>
      <c r="P116" s="129"/>
      <c r="Q116" s="11"/>
      <c r="AC116" s="8" t="s">
        <v>389</v>
      </c>
      <c r="AD116" s="128" t="s">
        <v>1414</v>
      </c>
      <c r="AE116" s="129"/>
      <c r="AF116" s="11"/>
      <c r="AH116" s="142" t="s">
        <v>584</v>
      </c>
      <c r="AI116" s="146">
        <v>4895</v>
      </c>
    </row>
    <row r="117" spans="14:35" ht="16.5" customHeight="1">
      <c r="N117" s="8" t="s">
        <v>390</v>
      </c>
      <c r="O117" s="128" t="s">
        <v>347</v>
      </c>
      <c r="P117" s="129"/>
      <c r="Q117" s="11"/>
      <c r="AC117" s="8" t="s">
        <v>390</v>
      </c>
      <c r="AD117" s="128" t="s">
        <v>1414</v>
      </c>
      <c r="AE117" s="129"/>
      <c r="AF117" s="11"/>
      <c r="AH117" s="142" t="s">
        <v>585</v>
      </c>
      <c r="AI117" s="146">
        <v>3795</v>
      </c>
    </row>
    <row r="118" spans="14:35" ht="16.5" customHeight="1">
      <c r="N118" s="8" t="s">
        <v>448</v>
      </c>
      <c r="O118" s="128" t="s">
        <v>347</v>
      </c>
      <c r="P118" s="129"/>
      <c r="Q118" s="11"/>
      <c r="AC118" s="8" t="s">
        <v>448</v>
      </c>
      <c r="AD118" s="128" t="s">
        <v>1414</v>
      </c>
      <c r="AE118" s="129"/>
      <c r="AF118" s="11"/>
      <c r="AH118" s="106" t="s">
        <v>586</v>
      </c>
      <c r="AI118" s="147">
        <v>3245</v>
      </c>
    </row>
    <row r="119" spans="14:35" ht="16.5" customHeight="1">
      <c r="N119" s="8" t="s">
        <v>449</v>
      </c>
      <c r="O119" s="128" t="s">
        <v>347</v>
      </c>
      <c r="P119" s="129"/>
      <c r="Q119" s="11"/>
      <c r="AC119" s="8" t="s">
        <v>449</v>
      </c>
      <c r="AD119" s="128" t="s">
        <v>1414</v>
      </c>
      <c r="AE119" s="129"/>
      <c r="AF119" s="11"/>
      <c r="AH119" s="106" t="s">
        <v>587</v>
      </c>
      <c r="AI119" s="147">
        <v>3245</v>
      </c>
    </row>
    <row r="120" spans="14:35" ht="16.5" customHeight="1">
      <c r="N120" s="8" t="s">
        <v>450</v>
      </c>
      <c r="O120" s="128" t="s">
        <v>347</v>
      </c>
      <c r="P120" s="129"/>
      <c r="Q120" s="11"/>
      <c r="AC120" s="8" t="s">
        <v>450</v>
      </c>
      <c r="AD120" s="128" t="s">
        <v>1414</v>
      </c>
      <c r="AE120" s="129"/>
      <c r="AF120" s="11"/>
      <c r="AH120" s="106" t="s">
        <v>588</v>
      </c>
      <c r="AI120" s="147">
        <v>3245</v>
      </c>
    </row>
    <row r="121" spans="14:35" ht="16.5" customHeight="1">
      <c r="N121" s="8" t="s">
        <v>451</v>
      </c>
      <c r="O121" s="128" t="s">
        <v>347</v>
      </c>
      <c r="P121" s="129"/>
      <c r="Q121" s="11"/>
      <c r="AC121" s="8" t="s">
        <v>451</v>
      </c>
      <c r="AD121" s="128" t="s">
        <v>1414</v>
      </c>
      <c r="AE121" s="129"/>
      <c r="AF121" s="11"/>
      <c r="AH121" s="143" t="s">
        <v>589</v>
      </c>
      <c r="AI121" s="148">
        <v>1705</v>
      </c>
    </row>
    <row r="122" spans="14:35" ht="16.5" customHeight="1">
      <c r="N122" s="8" t="s">
        <v>452</v>
      </c>
      <c r="O122" s="128" t="s">
        <v>347</v>
      </c>
      <c r="P122" s="129"/>
      <c r="Q122" s="11"/>
      <c r="AC122" s="8" t="s">
        <v>452</v>
      </c>
      <c r="AD122" s="128" t="s">
        <v>1414</v>
      </c>
      <c r="AE122" s="129"/>
      <c r="AF122" s="11"/>
      <c r="AH122" s="143" t="s">
        <v>590</v>
      </c>
      <c r="AI122" s="148">
        <v>1705</v>
      </c>
    </row>
    <row r="123" spans="14:35" ht="16.5" customHeight="1">
      <c r="N123" s="8" t="s">
        <v>396</v>
      </c>
      <c r="O123" s="128" t="s">
        <v>347</v>
      </c>
      <c r="P123" s="129"/>
      <c r="Q123" s="11"/>
      <c r="AC123" s="8" t="s">
        <v>396</v>
      </c>
      <c r="AD123" s="128" t="s">
        <v>1414</v>
      </c>
      <c r="AE123" s="129"/>
      <c r="AF123" s="11"/>
      <c r="AH123" s="144" t="s">
        <v>591</v>
      </c>
      <c r="AI123" s="149">
        <v>1375</v>
      </c>
    </row>
    <row r="124" spans="14:35" ht="16.5" customHeight="1">
      <c r="N124" s="8" t="s">
        <v>453</v>
      </c>
      <c r="O124" s="128" t="s">
        <v>347</v>
      </c>
      <c r="P124" s="129"/>
      <c r="Q124" s="11"/>
      <c r="AC124" s="8" t="s">
        <v>453</v>
      </c>
      <c r="AD124" s="128" t="s">
        <v>1414</v>
      </c>
      <c r="AE124" s="129"/>
      <c r="AF124" s="11"/>
      <c r="AH124" s="145" t="s">
        <v>592</v>
      </c>
      <c r="AI124" s="150">
        <v>1045</v>
      </c>
    </row>
    <row r="125" spans="14:35" ht="16.5" customHeight="1">
      <c r="N125" s="8" t="s">
        <v>454</v>
      </c>
      <c r="O125" s="128" t="s">
        <v>347</v>
      </c>
      <c r="P125" s="129"/>
      <c r="Q125" s="11"/>
      <c r="AC125" s="8" t="s">
        <v>454</v>
      </c>
      <c r="AD125" s="128" t="s">
        <v>1414</v>
      </c>
      <c r="AE125" s="129"/>
      <c r="AF125" s="11"/>
      <c r="AH125" s="142" t="s">
        <v>1587</v>
      </c>
      <c r="AI125" s="146">
        <v>4895</v>
      </c>
    </row>
    <row r="126" spans="14:35" ht="16.5" customHeight="1">
      <c r="AH126" s="142" t="s">
        <v>1497</v>
      </c>
      <c r="AI126" s="146">
        <v>4895</v>
      </c>
    </row>
    <row r="127" spans="14:35" ht="16.5" customHeight="1">
      <c r="AH127" s="142" t="s">
        <v>593</v>
      </c>
      <c r="AI127" s="146">
        <v>4895</v>
      </c>
    </row>
    <row r="128" spans="14:35" ht="16.5" customHeight="1">
      <c r="AH128" s="142" t="s">
        <v>594</v>
      </c>
      <c r="AI128" s="146">
        <v>3795</v>
      </c>
    </row>
    <row r="129" spans="34:35" ht="16.5" customHeight="1">
      <c r="AH129" s="106" t="s">
        <v>595</v>
      </c>
      <c r="AI129" s="147">
        <v>3245</v>
      </c>
    </row>
    <row r="130" spans="34:35" ht="16.5" customHeight="1">
      <c r="AH130" s="106" t="s">
        <v>596</v>
      </c>
      <c r="AI130" s="147">
        <v>3245</v>
      </c>
    </row>
    <row r="131" spans="34:35" ht="16.5" customHeight="1">
      <c r="AH131" s="106" t="s">
        <v>597</v>
      </c>
      <c r="AI131" s="147">
        <v>3245</v>
      </c>
    </row>
    <row r="132" spans="34:35" ht="16.5" customHeight="1">
      <c r="AH132" s="143" t="s">
        <v>598</v>
      </c>
      <c r="AI132" s="148">
        <v>1705</v>
      </c>
    </row>
    <row r="133" spans="34:35" ht="16.5" customHeight="1">
      <c r="AH133" s="143" t="s">
        <v>599</v>
      </c>
      <c r="AI133" s="148">
        <v>1705</v>
      </c>
    </row>
    <row r="134" spans="34:35" ht="16.5" customHeight="1">
      <c r="AH134" s="144" t="s">
        <v>600</v>
      </c>
      <c r="AI134" s="149">
        <v>1375</v>
      </c>
    </row>
    <row r="135" spans="34:35" ht="16.5" customHeight="1">
      <c r="AH135" s="145" t="s">
        <v>601</v>
      </c>
      <c r="AI135" s="150">
        <v>1045</v>
      </c>
    </row>
    <row r="136" spans="34:35" ht="16.5" customHeight="1">
      <c r="AH136" s="142" t="s">
        <v>1588</v>
      </c>
      <c r="AI136" s="146">
        <v>4895</v>
      </c>
    </row>
    <row r="137" spans="34:35" ht="16.5" customHeight="1">
      <c r="AH137" s="142" t="s">
        <v>1498</v>
      </c>
      <c r="AI137" s="146">
        <v>4895</v>
      </c>
    </row>
    <row r="138" spans="34:35" ht="16.5" customHeight="1">
      <c r="AH138" s="142" t="s">
        <v>493</v>
      </c>
      <c r="AI138" s="146">
        <v>4895</v>
      </c>
    </row>
    <row r="139" spans="34:35" ht="16.5" customHeight="1">
      <c r="AH139" s="142" t="s">
        <v>494</v>
      </c>
      <c r="AI139" s="146">
        <v>3795</v>
      </c>
    </row>
    <row r="140" spans="34:35" ht="16.5" customHeight="1">
      <c r="AH140" s="106" t="s">
        <v>495</v>
      </c>
      <c r="AI140" s="147">
        <v>3245</v>
      </c>
    </row>
    <row r="141" spans="34:35" ht="16.5" customHeight="1">
      <c r="AH141" s="106" t="s">
        <v>496</v>
      </c>
      <c r="AI141" s="147">
        <v>3245</v>
      </c>
    </row>
    <row r="142" spans="34:35" ht="16.5" customHeight="1">
      <c r="AH142" s="106" t="s">
        <v>497</v>
      </c>
      <c r="AI142" s="147">
        <v>3245</v>
      </c>
    </row>
    <row r="143" spans="34:35" ht="16.5" customHeight="1">
      <c r="AH143" s="143" t="s">
        <v>498</v>
      </c>
      <c r="AI143" s="148">
        <v>1705</v>
      </c>
    </row>
    <row r="144" spans="34:35" ht="16.5" customHeight="1">
      <c r="AH144" s="143" t="s">
        <v>499</v>
      </c>
      <c r="AI144" s="148">
        <v>1705</v>
      </c>
    </row>
    <row r="145" spans="34:35" ht="16.5" customHeight="1">
      <c r="AH145" s="144" t="s">
        <v>500</v>
      </c>
      <c r="AI145" s="149">
        <v>1375</v>
      </c>
    </row>
    <row r="146" spans="34:35" ht="16.5" customHeight="1">
      <c r="AH146" s="145" t="s">
        <v>501</v>
      </c>
      <c r="AI146" s="150">
        <v>1045</v>
      </c>
    </row>
    <row r="147" spans="34:35" ht="16.5" customHeight="1">
      <c r="AH147" s="142" t="s">
        <v>1589</v>
      </c>
      <c r="AI147" s="146">
        <v>4895</v>
      </c>
    </row>
    <row r="148" spans="34:35" ht="16.5" customHeight="1">
      <c r="AH148" s="142" t="s">
        <v>1499</v>
      </c>
      <c r="AI148" s="146">
        <v>4895</v>
      </c>
    </row>
    <row r="149" spans="34:35" ht="16.5" customHeight="1">
      <c r="AH149" s="142" t="s">
        <v>602</v>
      </c>
      <c r="AI149" s="146">
        <v>4895</v>
      </c>
    </row>
    <row r="150" spans="34:35" ht="16.5" customHeight="1">
      <c r="AH150" s="142" t="s">
        <v>603</v>
      </c>
      <c r="AI150" s="146">
        <v>3795</v>
      </c>
    </row>
    <row r="151" spans="34:35" ht="16.5" customHeight="1">
      <c r="AH151" s="106" t="s">
        <v>604</v>
      </c>
      <c r="AI151" s="147">
        <v>3245</v>
      </c>
    </row>
    <row r="152" spans="34:35" ht="16.5" customHeight="1">
      <c r="AH152" s="106" t="s">
        <v>605</v>
      </c>
      <c r="AI152" s="147">
        <v>3245</v>
      </c>
    </row>
    <row r="153" spans="34:35" ht="16.5" customHeight="1">
      <c r="AH153" s="106" t="s">
        <v>606</v>
      </c>
      <c r="AI153" s="147">
        <v>3245</v>
      </c>
    </row>
    <row r="154" spans="34:35" ht="16.5" customHeight="1">
      <c r="AH154" s="143" t="s">
        <v>607</v>
      </c>
      <c r="AI154" s="148">
        <v>1705</v>
      </c>
    </row>
    <row r="155" spans="34:35" ht="16.5" customHeight="1">
      <c r="AH155" s="143" t="s">
        <v>608</v>
      </c>
      <c r="AI155" s="148">
        <v>1705</v>
      </c>
    </row>
    <row r="156" spans="34:35" ht="16.5" customHeight="1">
      <c r="AH156" s="144" t="s">
        <v>609</v>
      </c>
      <c r="AI156" s="149">
        <v>1375</v>
      </c>
    </row>
    <row r="157" spans="34:35" ht="16.5" customHeight="1">
      <c r="AH157" s="145" t="s">
        <v>610</v>
      </c>
      <c r="AI157" s="150">
        <v>1045</v>
      </c>
    </row>
    <row r="158" spans="34:35" ht="16.5" customHeight="1">
      <c r="AH158" s="142" t="s">
        <v>1590</v>
      </c>
      <c r="AI158" s="146">
        <v>6380</v>
      </c>
    </row>
    <row r="159" spans="34:35" ht="16.5" customHeight="1">
      <c r="AH159" s="142" t="s">
        <v>1500</v>
      </c>
      <c r="AI159" s="146">
        <v>6380</v>
      </c>
    </row>
    <row r="160" spans="34:35" ht="16.5" customHeight="1">
      <c r="AH160" s="142" t="s">
        <v>611</v>
      </c>
      <c r="AI160" s="146">
        <v>6380</v>
      </c>
    </row>
    <row r="161" spans="34:35" ht="16.5" customHeight="1">
      <c r="AH161" s="142" t="s">
        <v>612</v>
      </c>
      <c r="AI161" s="146">
        <v>4895</v>
      </c>
    </row>
    <row r="162" spans="34:35" ht="16.5" customHeight="1">
      <c r="AH162" s="106" t="s">
        <v>613</v>
      </c>
      <c r="AI162" s="147">
        <v>4180</v>
      </c>
    </row>
    <row r="163" spans="34:35" ht="16.5" customHeight="1">
      <c r="AH163" s="106" t="s">
        <v>614</v>
      </c>
      <c r="AI163" s="147">
        <v>4180</v>
      </c>
    </row>
    <row r="164" spans="34:35" ht="16.5" customHeight="1">
      <c r="AH164" s="106" t="s">
        <v>615</v>
      </c>
      <c r="AI164" s="147">
        <v>4180</v>
      </c>
    </row>
    <row r="165" spans="34:35" ht="16.5" customHeight="1">
      <c r="AH165" s="143" t="s">
        <v>616</v>
      </c>
      <c r="AI165" s="148">
        <v>1705</v>
      </c>
    </row>
    <row r="166" spans="34:35" ht="16.5" customHeight="1">
      <c r="AH166" s="143" t="s">
        <v>617</v>
      </c>
      <c r="AI166" s="148">
        <v>1705</v>
      </c>
    </row>
    <row r="167" spans="34:35" ht="16.5" customHeight="1">
      <c r="AH167" s="144" t="s">
        <v>618</v>
      </c>
      <c r="AI167" s="149">
        <v>1320</v>
      </c>
    </row>
    <row r="168" spans="34:35" ht="16.5" customHeight="1">
      <c r="AH168" s="145" t="s">
        <v>619</v>
      </c>
      <c r="AI168" s="150">
        <v>1045</v>
      </c>
    </row>
    <row r="169" spans="34:35" ht="16.5" customHeight="1">
      <c r="AH169" s="142" t="s">
        <v>1591</v>
      </c>
      <c r="AI169" s="146">
        <v>6380</v>
      </c>
    </row>
    <row r="170" spans="34:35" ht="16.5" customHeight="1">
      <c r="AH170" s="142" t="s">
        <v>1501</v>
      </c>
      <c r="AI170" s="146">
        <v>6380</v>
      </c>
    </row>
    <row r="171" spans="34:35" ht="16.5" customHeight="1">
      <c r="AH171" s="142" t="s">
        <v>620</v>
      </c>
      <c r="AI171" s="146">
        <v>6380</v>
      </c>
    </row>
    <row r="172" spans="34:35" ht="16.5" customHeight="1">
      <c r="AH172" s="142" t="s">
        <v>621</v>
      </c>
      <c r="AI172" s="146">
        <v>4895</v>
      </c>
    </row>
    <row r="173" spans="34:35" ht="16.5" customHeight="1">
      <c r="AH173" s="106" t="s">
        <v>622</v>
      </c>
      <c r="AI173" s="147">
        <v>4180</v>
      </c>
    </row>
    <row r="174" spans="34:35" ht="16.5" customHeight="1">
      <c r="AH174" s="106" t="s">
        <v>623</v>
      </c>
      <c r="AI174" s="147">
        <v>4180</v>
      </c>
    </row>
    <row r="175" spans="34:35" ht="16.5" customHeight="1">
      <c r="AH175" s="106" t="s">
        <v>624</v>
      </c>
      <c r="AI175" s="147">
        <v>4180</v>
      </c>
    </row>
    <row r="176" spans="34:35" ht="16.5" customHeight="1">
      <c r="AH176" s="143" t="s">
        <v>625</v>
      </c>
      <c r="AI176" s="148">
        <v>1705</v>
      </c>
    </row>
    <row r="177" spans="34:35" ht="16.5" customHeight="1">
      <c r="AH177" s="143" t="s">
        <v>626</v>
      </c>
      <c r="AI177" s="148">
        <v>1705</v>
      </c>
    </row>
    <row r="178" spans="34:35" ht="16.5" customHeight="1">
      <c r="AH178" s="144" t="s">
        <v>627</v>
      </c>
      <c r="AI178" s="149">
        <v>1320</v>
      </c>
    </row>
    <row r="179" spans="34:35" ht="16.5" customHeight="1">
      <c r="AH179" s="145" t="s">
        <v>628</v>
      </c>
      <c r="AI179" s="150">
        <v>1045</v>
      </c>
    </row>
    <row r="180" spans="34:35" ht="16.5" customHeight="1">
      <c r="AH180" s="142" t="s">
        <v>1592</v>
      </c>
      <c r="AI180" s="146">
        <v>6380</v>
      </c>
    </row>
    <row r="181" spans="34:35" ht="16.5" customHeight="1">
      <c r="AH181" s="142" t="s">
        <v>1502</v>
      </c>
      <c r="AI181" s="146">
        <v>6380</v>
      </c>
    </row>
    <row r="182" spans="34:35" ht="16.5" customHeight="1">
      <c r="AH182" s="142" t="s">
        <v>629</v>
      </c>
      <c r="AI182" s="146">
        <v>6380</v>
      </c>
    </row>
    <row r="183" spans="34:35" ht="16.5" customHeight="1">
      <c r="AH183" s="142" t="s">
        <v>630</v>
      </c>
      <c r="AI183" s="146">
        <v>4895</v>
      </c>
    </row>
    <row r="184" spans="34:35" ht="16.5" customHeight="1">
      <c r="AH184" s="106" t="s">
        <v>631</v>
      </c>
      <c r="AI184" s="147">
        <v>4180</v>
      </c>
    </row>
    <row r="185" spans="34:35" ht="16.5" customHeight="1">
      <c r="AH185" s="106" t="s">
        <v>632</v>
      </c>
      <c r="AI185" s="147">
        <v>4180</v>
      </c>
    </row>
    <row r="186" spans="34:35" ht="16.5" customHeight="1">
      <c r="AH186" s="106" t="s">
        <v>633</v>
      </c>
      <c r="AI186" s="147">
        <v>4180</v>
      </c>
    </row>
    <row r="187" spans="34:35" ht="16.5" customHeight="1">
      <c r="AH187" s="143" t="s">
        <v>634</v>
      </c>
      <c r="AI187" s="148">
        <v>1705</v>
      </c>
    </row>
    <row r="188" spans="34:35" ht="16.5" customHeight="1">
      <c r="AH188" s="143" t="s">
        <v>635</v>
      </c>
      <c r="AI188" s="148">
        <v>1705</v>
      </c>
    </row>
    <row r="189" spans="34:35" ht="16.5" customHeight="1">
      <c r="AH189" s="144" t="s">
        <v>636</v>
      </c>
      <c r="AI189" s="149">
        <v>1320</v>
      </c>
    </row>
    <row r="190" spans="34:35" ht="16.5" customHeight="1">
      <c r="AH190" s="145" t="s">
        <v>637</v>
      </c>
      <c r="AI190" s="150">
        <v>1045</v>
      </c>
    </row>
    <row r="191" spans="34:35" ht="16.5" customHeight="1">
      <c r="AH191" s="142" t="s">
        <v>1593</v>
      </c>
      <c r="AI191" s="146">
        <v>6380</v>
      </c>
    </row>
    <row r="192" spans="34:35" ht="16.5" customHeight="1">
      <c r="AH192" s="142" t="s">
        <v>1503</v>
      </c>
      <c r="AI192" s="146">
        <v>6380</v>
      </c>
    </row>
    <row r="193" spans="34:35" ht="16.5" customHeight="1">
      <c r="AH193" s="142" t="s">
        <v>638</v>
      </c>
      <c r="AI193" s="146">
        <v>6380</v>
      </c>
    </row>
    <row r="194" spans="34:35" ht="16.5" customHeight="1">
      <c r="AH194" s="142" t="s">
        <v>639</v>
      </c>
      <c r="AI194" s="146">
        <v>4895</v>
      </c>
    </row>
    <row r="195" spans="34:35" ht="16.5" customHeight="1">
      <c r="AH195" s="106" t="s">
        <v>640</v>
      </c>
      <c r="AI195" s="147">
        <v>4180</v>
      </c>
    </row>
    <row r="196" spans="34:35" ht="16.5" customHeight="1">
      <c r="AH196" s="106" t="s">
        <v>641</v>
      </c>
      <c r="AI196" s="147">
        <v>4180</v>
      </c>
    </row>
    <row r="197" spans="34:35" ht="16.5" customHeight="1">
      <c r="AH197" s="106" t="s">
        <v>642</v>
      </c>
      <c r="AI197" s="147">
        <v>4180</v>
      </c>
    </row>
    <row r="198" spans="34:35" ht="16.5" customHeight="1">
      <c r="AH198" s="143" t="s">
        <v>643</v>
      </c>
      <c r="AI198" s="148">
        <v>1705</v>
      </c>
    </row>
    <row r="199" spans="34:35" ht="16.5" customHeight="1">
      <c r="AH199" s="143" t="s">
        <v>644</v>
      </c>
      <c r="AI199" s="148">
        <v>1705</v>
      </c>
    </row>
    <row r="200" spans="34:35" ht="16.5" customHeight="1">
      <c r="AH200" s="144" t="s">
        <v>645</v>
      </c>
      <c r="AI200" s="149">
        <v>1320</v>
      </c>
    </row>
    <row r="201" spans="34:35" ht="16.5" customHeight="1">
      <c r="AH201" s="145" t="s">
        <v>646</v>
      </c>
      <c r="AI201" s="150">
        <v>1045</v>
      </c>
    </row>
    <row r="202" spans="34:35" ht="16.5" customHeight="1">
      <c r="AH202" s="142" t="s">
        <v>1594</v>
      </c>
      <c r="AI202" s="146">
        <v>4895</v>
      </c>
    </row>
    <row r="203" spans="34:35" ht="16.5" customHeight="1">
      <c r="AH203" s="142" t="s">
        <v>1504</v>
      </c>
      <c r="AI203" s="146">
        <v>4895</v>
      </c>
    </row>
    <row r="204" spans="34:35" ht="16.5" customHeight="1">
      <c r="AH204" s="142" t="s">
        <v>647</v>
      </c>
      <c r="AI204" s="146">
        <v>4895</v>
      </c>
    </row>
    <row r="205" spans="34:35" ht="16.5" customHeight="1">
      <c r="AH205" s="142" t="s">
        <v>648</v>
      </c>
      <c r="AI205" s="146">
        <v>3795</v>
      </c>
    </row>
    <row r="206" spans="34:35" ht="16.5" customHeight="1">
      <c r="AH206" s="106" t="s">
        <v>649</v>
      </c>
      <c r="AI206" s="147">
        <v>3245</v>
      </c>
    </row>
    <row r="207" spans="34:35" ht="16.5" customHeight="1">
      <c r="AH207" s="106" t="s">
        <v>650</v>
      </c>
      <c r="AI207" s="147">
        <v>3245</v>
      </c>
    </row>
    <row r="208" spans="34:35" ht="16.5" customHeight="1">
      <c r="AH208" s="106" t="s">
        <v>651</v>
      </c>
      <c r="AI208" s="147">
        <v>3245</v>
      </c>
    </row>
    <row r="209" spans="34:35" ht="16.5" customHeight="1">
      <c r="AH209" s="143" t="s">
        <v>652</v>
      </c>
      <c r="AI209" s="148">
        <v>1705</v>
      </c>
    </row>
    <row r="210" spans="34:35" ht="16.5" customHeight="1">
      <c r="AH210" s="143" t="s">
        <v>653</v>
      </c>
      <c r="AI210" s="148">
        <v>1705</v>
      </c>
    </row>
    <row r="211" spans="34:35" ht="16.5" customHeight="1">
      <c r="AH211" s="144" t="s">
        <v>654</v>
      </c>
      <c r="AI211" s="149">
        <v>1375</v>
      </c>
    </row>
    <row r="212" spans="34:35" ht="16.5" customHeight="1">
      <c r="AH212" s="145" t="s">
        <v>655</v>
      </c>
      <c r="AI212" s="150">
        <v>1045</v>
      </c>
    </row>
    <row r="213" spans="34:35" ht="16.5" customHeight="1">
      <c r="AH213" s="142" t="s">
        <v>1595</v>
      </c>
      <c r="AI213" s="146">
        <v>6380</v>
      </c>
    </row>
    <row r="214" spans="34:35" ht="16.5" customHeight="1">
      <c r="AH214" s="142" t="s">
        <v>1505</v>
      </c>
      <c r="AI214" s="146">
        <v>6380</v>
      </c>
    </row>
    <row r="215" spans="34:35" ht="16.5" customHeight="1">
      <c r="AH215" s="142" t="s">
        <v>656</v>
      </c>
      <c r="AI215" s="146">
        <v>6380</v>
      </c>
    </row>
    <row r="216" spans="34:35" ht="16.5" customHeight="1">
      <c r="AH216" s="142" t="s">
        <v>657</v>
      </c>
      <c r="AI216" s="146">
        <v>4895</v>
      </c>
    </row>
    <row r="217" spans="34:35" ht="16.5" customHeight="1">
      <c r="AH217" s="106" t="s">
        <v>658</v>
      </c>
      <c r="AI217" s="147">
        <v>4180</v>
      </c>
    </row>
    <row r="218" spans="34:35" ht="16.5" customHeight="1">
      <c r="AH218" s="106" t="s">
        <v>659</v>
      </c>
      <c r="AI218" s="147">
        <v>4180</v>
      </c>
    </row>
    <row r="219" spans="34:35" ht="16.5" customHeight="1">
      <c r="AH219" s="106" t="s">
        <v>660</v>
      </c>
      <c r="AI219" s="147">
        <v>4180</v>
      </c>
    </row>
    <row r="220" spans="34:35" ht="16.5" customHeight="1">
      <c r="AH220" s="143" t="s">
        <v>661</v>
      </c>
      <c r="AI220" s="148">
        <v>1705</v>
      </c>
    </row>
    <row r="221" spans="34:35" ht="16.5" customHeight="1">
      <c r="AH221" s="143" t="s">
        <v>662</v>
      </c>
      <c r="AI221" s="148">
        <v>1705</v>
      </c>
    </row>
    <row r="222" spans="34:35" ht="16.5" customHeight="1">
      <c r="AH222" s="144" t="s">
        <v>663</v>
      </c>
      <c r="AI222" s="149">
        <v>1320</v>
      </c>
    </row>
    <row r="223" spans="34:35" ht="16.5" customHeight="1">
      <c r="AH223" s="145" t="s">
        <v>664</v>
      </c>
      <c r="AI223" s="150">
        <v>1045</v>
      </c>
    </row>
    <row r="224" spans="34:35" ht="16.5" customHeight="1">
      <c r="AH224" s="142" t="s">
        <v>1596</v>
      </c>
      <c r="AI224" s="146">
        <v>6380</v>
      </c>
    </row>
    <row r="225" spans="34:35" ht="16.5" customHeight="1">
      <c r="AH225" s="142" t="s">
        <v>1506</v>
      </c>
      <c r="AI225" s="146">
        <v>6380</v>
      </c>
    </row>
    <row r="226" spans="34:35" ht="16.5" customHeight="1">
      <c r="AH226" s="142" t="s">
        <v>665</v>
      </c>
      <c r="AI226" s="146">
        <v>6380</v>
      </c>
    </row>
    <row r="227" spans="34:35" ht="16.5" customHeight="1">
      <c r="AH227" s="142" t="s">
        <v>666</v>
      </c>
      <c r="AI227" s="146">
        <v>4895</v>
      </c>
    </row>
    <row r="228" spans="34:35" ht="16.5" customHeight="1">
      <c r="AH228" s="106" t="s">
        <v>667</v>
      </c>
      <c r="AI228" s="147">
        <v>4180</v>
      </c>
    </row>
    <row r="229" spans="34:35" ht="16.5" customHeight="1">
      <c r="AH229" s="106" t="s">
        <v>668</v>
      </c>
      <c r="AI229" s="147">
        <v>4180</v>
      </c>
    </row>
    <row r="230" spans="34:35" ht="16.5" customHeight="1">
      <c r="AH230" s="106" t="s">
        <v>669</v>
      </c>
      <c r="AI230" s="147">
        <v>4180</v>
      </c>
    </row>
    <row r="231" spans="34:35" ht="16.5" customHeight="1">
      <c r="AH231" s="143" t="s">
        <v>670</v>
      </c>
      <c r="AI231" s="148">
        <v>1705</v>
      </c>
    </row>
    <row r="232" spans="34:35" ht="16.5" customHeight="1">
      <c r="AH232" s="143" t="s">
        <v>671</v>
      </c>
      <c r="AI232" s="148">
        <v>1705</v>
      </c>
    </row>
    <row r="233" spans="34:35" ht="16.5" customHeight="1">
      <c r="AH233" s="144" t="s">
        <v>672</v>
      </c>
      <c r="AI233" s="149">
        <v>1320</v>
      </c>
    </row>
    <row r="234" spans="34:35" ht="16.5" customHeight="1">
      <c r="AH234" s="145" t="s">
        <v>673</v>
      </c>
      <c r="AI234" s="150">
        <v>1045</v>
      </c>
    </row>
    <row r="235" spans="34:35" ht="16.5" customHeight="1">
      <c r="AH235" s="142" t="s">
        <v>1597</v>
      </c>
      <c r="AI235" s="146">
        <v>6380</v>
      </c>
    </row>
    <row r="236" spans="34:35" ht="16.5" customHeight="1">
      <c r="AH236" s="142" t="s">
        <v>1507</v>
      </c>
      <c r="AI236" s="146">
        <v>6380</v>
      </c>
    </row>
    <row r="237" spans="34:35" ht="16.5" customHeight="1">
      <c r="AH237" s="142" t="s">
        <v>674</v>
      </c>
      <c r="AI237" s="146">
        <v>6380</v>
      </c>
    </row>
    <row r="238" spans="34:35" ht="16.5" customHeight="1">
      <c r="AH238" s="142" t="s">
        <v>675</v>
      </c>
      <c r="AI238" s="146">
        <v>4895</v>
      </c>
    </row>
    <row r="239" spans="34:35" ht="16.5" customHeight="1">
      <c r="AH239" s="106" t="s">
        <v>676</v>
      </c>
      <c r="AI239" s="147">
        <v>4180</v>
      </c>
    </row>
    <row r="240" spans="34:35" ht="16.5" customHeight="1">
      <c r="AH240" s="106" t="s">
        <v>677</v>
      </c>
      <c r="AI240" s="147">
        <v>4180</v>
      </c>
    </row>
    <row r="241" spans="34:35" ht="16.5" customHeight="1">
      <c r="AH241" s="106" t="s">
        <v>678</v>
      </c>
      <c r="AI241" s="147">
        <v>4180</v>
      </c>
    </row>
    <row r="242" spans="34:35" ht="16.5" customHeight="1">
      <c r="AH242" s="143" t="s">
        <v>679</v>
      </c>
      <c r="AI242" s="148">
        <v>1705</v>
      </c>
    </row>
    <row r="243" spans="34:35" ht="16.5" customHeight="1">
      <c r="AH243" s="143" t="s">
        <v>680</v>
      </c>
      <c r="AI243" s="148">
        <v>1705</v>
      </c>
    </row>
    <row r="244" spans="34:35" ht="16.5" customHeight="1">
      <c r="AH244" s="144" t="s">
        <v>681</v>
      </c>
      <c r="AI244" s="149">
        <v>1320</v>
      </c>
    </row>
    <row r="245" spans="34:35" ht="16.5" customHeight="1">
      <c r="AH245" s="145" t="s">
        <v>682</v>
      </c>
      <c r="AI245" s="150">
        <v>1045</v>
      </c>
    </row>
    <row r="246" spans="34:35" ht="16.5" customHeight="1">
      <c r="AH246" s="142" t="s">
        <v>1598</v>
      </c>
      <c r="AI246" s="146">
        <v>6380</v>
      </c>
    </row>
    <row r="247" spans="34:35" ht="16.5" customHeight="1">
      <c r="AH247" s="142" t="s">
        <v>1508</v>
      </c>
      <c r="AI247" s="146">
        <v>6380</v>
      </c>
    </row>
    <row r="248" spans="34:35" ht="16.5" customHeight="1">
      <c r="AH248" s="142" t="s">
        <v>683</v>
      </c>
      <c r="AI248" s="146">
        <v>6380</v>
      </c>
    </row>
    <row r="249" spans="34:35" ht="16.5" customHeight="1">
      <c r="AH249" s="142" t="s">
        <v>684</v>
      </c>
      <c r="AI249" s="146">
        <v>4895</v>
      </c>
    </row>
    <row r="250" spans="34:35" ht="16.5" customHeight="1">
      <c r="AH250" s="106" t="s">
        <v>685</v>
      </c>
      <c r="AI250" s="147">
        <v>4180</v>
      </c>
    </row>
    <row r="251" spans="34:35" ht="16.5" customHeight="1">
      <c r="AH251" s="106" t="s">
        <v>686</v>
      </c>
      <c r="AI251" s="147">
        <v>4180</v>
      </c>
    </row>
    <row r="252" spans="34:35" ht="16.5" customHeight="1">
      <c r="AH252" s="106" t="s">
        <v>687</v>
      </c>
      <c r="AI252" s="147">
        <v>4180</v>
      </c>
    </row>
    <row r="253" spans="34:35" ht="16.5" customHeight="1">
      <c r="AH253" s="143" t="s">
        <v>688</v>
      </c>
      <c r="AI253" s="148">
        <v>1705</v>
      </c>
    </row>
    <row r="254" spans="34:35" ht="16.5" customHeight="1">
      <c r="AH254" s="143" t="s">
        <v>689</v>
      </c>
      <c r="AI254" s="148">
        <v>1705</v>
      </c>
    </row>
    <row r="255" spans="34:35" ht="16.5" customHeight="1">
      <c r="AH255" s="144" t="s">
        <v>690</v>
      </c>
      <c r="AI255" s="149">
        <v>1320</v>
      </c>
    </row>
    <row r="256" spans="34:35" ht="16.5" customHeight="1">
      <c r="AH256" s="145" t="s">
        <v>691</v>
      </c>
      <c r="AI256" s="150">
        <v>1045</v>
      </c>
    </row>
    <row r="257" spans="34:35" ht="16.5" customHeight="1">
      <c r="AH257" s="142" t="s">
        <v>1599</v>
      </c>
      <c r="AI257" s="146">
        <v>6380</v>
      </c>
    </row>
    <row r="258" spans="34:35" ht="16.5" customHeight="1">
      <c r="AH258" s="142" t="s">
        <v>1509</v>
      </c>
      <c r="AI258" s="146">
        <v>6380</v>
      </c>
    </row>
    <row r="259" spans="34:35" ht="16.5" customHeight="1">
      <c r="AH259" s="142" t="s">
        <v>692</v>
      </c>
      <c r="AI259" s="146">
        <v>6380</v>
      </c>
    </row>
    <row r="260" spans="34:35" ht="16.5" customHeight="1">
      <c r="AH260" s="142" t="s">
        <v>693</v>
      </c>
      <c r="AI260" s="146">
        <v>4895</v>
      </c>
    </row>
    <row r="261" spans="34:35" ht="16.5" customHeight="1">
      <c r="AH261" s="106" t="s">
        <v>694</v>
      </c>
      <c r="AI261" s="147">
        <v>4180</v>
      </c>
    </row>
    <row r="262" spans="34:35" ht="16.5" customHeight="1">
      <c r="AH262" s="106" t="s">
        <v>695</v>
      </c>
      <c r="AI262" s="147">
        <v>4180</v>
      </c>
    </row>
    <row r="263" spans="34:35" ht="16.5" customHeight="1">
      <c r="AH263" s="106" t="s">
        <v>696</v>
      </c>
      <c r="AI263" s="147">
        <v>4180</v>
      </c>
    </row>
    <row r="264" spans="34:35" ht="16.5" customHeight="1">
      <c r="AH264" s="143" t="s">
        <v>697</v>
      </c>
      <c r="AI264" s="148">
        <v>1705</v>
      </c>
    </row>
    <row r="265" spans="34:35" ht="16.5" customHeight="1">
      <c r="AH265" s="143" t="s">
        <v>698</v>
      </c>
      <c r="AI265" s="148">
        <v>1705</v>
      </c>
    </row>
    <row r="266" spans="34:35" ht="16.5" customHeight="1">
      <c r="AH266" s="144" t="s">
        <v>699</v>
      </c>
      <c r="AI266" s="149">
        <v>1320</v>
      </c>
    </row>
    <row r="267" spans="34:35" ht="16.5" customHeight="1">
      <c r="AH267" s="145" t="s">
        <v>700</v>
      </c>
      <c r="AI267" s="150">
        <v>1045</v>
      </c>
    </row>
    <row r="268" spans="34:35" ht="16.5" customHeight="1">
      <c r="AH268" s="142" t="s">
        <v>1600</v>
      </c>
      <c r="AI268" s="146">
        <v>6380</v>
      </c>
    </row>
    <row r="269" spans="34:35" ht="16.5" customHeight="1">
      <c r="AH269" s="142" t="s">
        <v>1510</v>
      </c>
      <c r="AI269" s="146">
        <v>6380</v>
      </c>
    </row>
    <row r="270" spans="34:35" ht="16.5" customHeight="1">
      <c r="AH270" s="142" t="s">
        <v>701</v>
      </c>
      <c r="AI270" s="146">
        <v>6380</v>
      </c>
    </row>
    <row r="271" spans="34:35" ht="16.5" customHeight="1">
      <c r="AH271" s="142" t="s">
        <v>702</v>
      </c>
      <c r="AI271" s="146">
        <v>5005</v>
      </c>
    </row>
    <row r="272" spans="34:35" ht="16.5" customHeight="1">
      <c r="AH272" s="106" t="s">
        <v>703</v>
      </c>
      <c r="AI272" s="147">
        <v>4180</v>
      </c>
    </row>
    <row r="273" spans="34:35" ht="16.5" customHeight="1">
      <c r="AH273" s="106" t="s">
        <v>704</v>
      </c>
      <c r="AI273" s="147">
        <v>4180</v>
      </c>
    </row>
    <row r="274" spans="34:35" ht="16.5" customHeight="1">
      <c r="AH274" s="106" t="s">
        <v>705</v>
      </c>
      <c r="AI274" s="147">
        <v>4180</v>
      </c>
    </row>
    <row r="275" spans="34:35" ht="16.5" customHeight="1">
      <c r="AH275" s="143" t="s">
        <v>706</v>
      </c>
      <c r="AI275" s="148">
        <v>1760</v>
      </c>
    </row>
    <row r="276" spans="34:35" ht="16.5" customHeight="1">
      <c r="AH276" s="143" t="s">
        <v>707</v>
      </c>
      <c r="AI276" s="148">
        <v>1760</v>
      </c>
    </row>
    <row r="277" spans="34:35" ht="16.5" customHeight="1">
      <c r="AH277" s="144" t="s">
        <v>708</v>
      </c>
      <c r="AI277" s="149">
        <v>1430</v>
      </c>
    </row>
    <row r="278" spans="34:35" ht="16.5" customHeight="1">
      <c r="AH278" s="145" t="s">
        <v>709</v>
      </c>
      <c r="AI278" s="150">
        <v>1100</v>
      </c>
    </row>
    <row r="279" spans="34:35" ht="16.5" customHeight="1">
      <c r="AH279" s="142" t="s">
        <v>1601</v>
      </c>
      <c r="AI279" s="146">
        <v>6380</v>
      </c>
    </row>
    <row r="280" spans="34:35" ht="16.5" customHeight="1">
      <c r="AH280" s="142" t="s">
        <v>1511</v>
      </c>
      <c r="AI280" s="146">
        <v>6380</v>
      </c>
    </row>
    <row r="281" spans="34:35" ht="16.5" customHeight="1">
      <c r="AH281" s="142" t="s">
        <v>710</v>
      </c>
      <c r="AI281" s="146">
        <v>6380</v>
      </c>
    </row>
    <row r="282" spans="34:35" ht="16.5" customHeight="1">
      <c r="AH282" s="142" t="s">
        <v>711</v>
      </c>
      <c r="AI282" s="146">
        <v>5005</v>
      </c>
    </row>
    <row r="283" spans="34:35" ht="16.5" customHeight="1">
      <c r="AH283" s="106" t="s">
        <v>712</v>
      </c>
      <c r="AI283" s="147">
        <v>4180</v>
      </c>
    </row>
    <row r="284" spans="34:35" ht="16.5" customHeight="1">
      <c r="AH284" s="106" t="s">
        <v>713</v>
      </c>
      <c r="AI284" s="147">
        <v>4180</v>
      </c>
    </row>
    <row r="285" spans="34:35" ht="16.5" customHeight="1">
      <c r="AH285" s="106" t="s">
        <v>714</v>
      </c>
      <c r="AI285" s="147">
        <v>4180</v>
      </c>
    </row>
    <row r="286" spans="34:35" ht="16.5" customHeight="1">
      <c r="AH286" s="143" t="s">
        <v>715</v>
      </c>
      <c r="AI286" s="148">
        <v>1760</v>
      </c>
    </row>
    <row r="287" spans="34:35" ht="16.5" customHeight="1">
      <c r="AH287" s="143" t="s">
        <v>716</v>
      </c>
      <c r="AI287" s="148">
        <v>1760</v>
      </c>
    </row>
    <row r="288" spans="34:35" ht="16.5" customHeight="1">
      <c r="AH288" s="144" t="s">
        <v>717</v>
      </c>
      <c r="AI288" s="149">
        <v>1430</v>
      </c>
    </row>
    <row r="289" spans="34:35" ht="16.5" customHeight="1">
      <c r="AH289" s="145" t="s">
        <v>718</v>
      </c>
      <c r="AI289" s="150">
        <v>1100</v>
      </c>
    </row>
    <row r="290" spans="34:35" ht="16.5" customHeight="1">
      <c r="AH290" s="142" t="s">
        <v>1602</v>
      </c>
      <c r="AI290" s="146">
        <v>6380</v>
      </c>
    </row>
    <row r="291" spans="34:35" ht="16.5" customHeight="1">
      <c r="AH291" s="142" t="s">
        <v>1512</v>
      </c>
      <c r="AI291" s="146">
        <v>6380</v>
      </c>
    </row>
    <row r="292" spans="34:35" ht="16.5" customHeight="1">
      <c r="AH292" s="142" t="s">
        <v>719</v>
      </c>
      <c r="AI292" s="146">
        <v>6380</v>
      </c>
    </row>
    <row r="293" spans="34:35" ht="16.5" customHeight="1">
      <c r="AH293" s="142" t="s">
        <v>720</v>
      </c>
      <c r="AI293" s="146">
        <v>5005</v>
      </c>
    </row>
    <row r="294" spans="34:35" ht="16.5" customHeight="1">
      <c r="AH294" s="106" t="s">
        <v>721</v>
      </c>
      <c r="AI294" s="147">
        <v>4180</v>
      </c>
    </row>
    <row r="295" spans="34:35" ht="16.5" customHeight="1">
      <c r="AH295" s="106" t="s">
        <v>722</v>
      </c>
      <c r="AI295" s="147">
        <v>4180</v>
      </c>
    </row>
    <row r="296" spans="34:35" ht="16.5" customHeight="1">
      <c r="AH296" s="106" t="s">
        <v>723</v>
      </c>
      <c r="AI296" s="147">
        <v>4180</v>
      </c>
    </row>
    <row r="297" spans="34:35" ht="16.5" customHeight="1">
      <c r="AH297" s="143" t="s">
        <v>724</v>
      </c>
      <c r="AI297" s="148">
        <v>1760</v>
      </c>
    </row>
    <row r="298" spans="34:35" ht="16.5" customHeight="1">
      <c r="AH298" s="143" t="s">
        <v>725</v>
      </c>
      <c r="AI298" s="148">
        <v>1760</v>
      </c>
    </row>
    <row r="299" spans="34:35" ht="16.5" customHeight="1">
      <c r="AH299" s="144" t="s">
        <v>726</v>
      </c>
      <c r="AI299" s="149">
        <v>1430</v>
      </c>
    </row>
    <row r="300" spans="34:35" ht="16.5" customHeight="1">
      <c r="AH300" s="145" t="s">
        <v>727</v>
      </c>
      <c r="AI300" s="150">
        <v>1100</v>
      </c>
    </row>
    <row r="301" spans="34:35" ht="16.5" customHeight="1">
      <c r="AH301" s="142" t="s">
        <v>1603</v>
      </c>
      <c r="AI301" s="146">
        <v>6380</v>
      </c>
    </row>
    <row r="302" spans="34:35" ht="16.5" customHeight="1">
      <c r="AH302" s="142" t="s">
        <v>1513</v>
      </c>
      <c r="AI302" s="146">
        <v>6380</v>
      </c>
    </row>
    <row r="303" spans="34:35" ht="16.5" customHeight="1">
      <c r="AH303" s="142" t="s">
        <v>728</v>
      </c>
      <c r="AI303" s="146">
        <v>6380</v>
      </c>
    </row>
    <row r="304" spans="34:35" ht="16.5" customHeight="1">
      <c r="AH304" s="142" t="s">
        <v>729</v>
      </c>
      <c r="AI304" s="146">
        <v>5005</v>
      </c>
    </row>
    <row r="305" spans="34:35" ht="16.5" customHeight="1">
      <c r="AH305" s="106" t="s">
        <v>730</v>
      </c>
      <c r="AI305" s="147">
        <v>4180</v>
      </c>
    </row>
    <row r="306" spans="34:35" ht="16.5" customHeight="1">
      <c r="AH306" s="106" t="s">
        <v>731</v>
      </c>
      <c r="AI306" s="147">
        <v>4180</v>
      </c>
    </row>
    <row r="307" spans="34:35" ht="16.5" customHeight="1">
      <c r="AH307" s="106" t="s">
        <v>732</v>
      </c>
      <c r="AI307" s="147">
        <v>4180</v>
      </c>
    </row>
    <row r="308" spans="34:35" ht="16.5" customHeight="1">
      <c r="AH308" s="143" t="s">
        <v>733</v>
      </c>
      <c r="AI308" s="148">
        <v>1760</v>
      </c>
    </row>
    <row r="309" spans="34:35" ht="16.5" customHeight="1">
      <c r="AH309" s="143" t="s">
        <v>734</v>
      </c>
      <c r="AI309" s="148">
        <v>1760</v>
      </c>
    </row>
    <row r="310" spans="34:35" ht="16.5" customHeight="1">
      <c r="AH310" s="144" t="s">
        <v>735</v>
      </c>
      <c r="AI310" s="149">
        <v>1430</v>
      </c>
    </row>
    <row r="311" spans="34:35" ht="16.5" customHeight="1">
      <c r="AH311" s="145" t="s">
        <v>736</v>
      </c>
      <c r="AI311" s="150">
        <v>1100</v>
      </c>
    </row>
    <row r="312" spans="34:35" ht="16.5" customHeight="1">
      <c r="AH312" s="142" t="s">
        <v>1604</v>
      </c>
      <c r="AI312" s="146">
        <v>6380</v>
      </c>
    </row>
    <row r="313" spans="34:35" ht="16.5" customHeight="1">
      <c r="AH313" s="142" t="s">
        <v>1514</v>
      </c>
      <c r="AI313" s="146">
        <v>6380</v>
      </c>
    </row>
    <row r="314" spans="34:35" ht="16.5" customHeight="1">
      <c r="AH314" s="142" t="s">
        <v>737</v>
      </c>
      <c r="AI314" s="146">
        <v>6380</v>
      </c>
    </row>
    <row r="315" spans="34:35" ht="16.5" customHeight="1">
      <c r="AH315" s="142" t="s">
        <v>738</v>
      </c>
      <c r="AI315" s="146">
        <v>5005</v>
      </c>
    </row>
    <row r="316" spans="34:35" ht="16.5" customHeight="1">
      <c r="AH316" s="106" t="s">
        <v>739</v>
      </c>
      <c r="AI316" s="147">
        <v>4180</v>
      </c>
    </row>
    <row r="317" spans="34:35" ht="16.5" customHeight="1">
      <c r="AH317" s="106" t="s">
        <v>740</v>
      </c>
      <c r="AI317" s="147">
        <v>4180</v>
      </c>
    </row>
    <row r="318" spans="34:35" ht="16.5" customHeight="1">
      <c r="AH318" s="106" t="s">
        <v>741</v>
      </c>
      <c r="AI318" s="147">
        <v>4180</v>
      </c>
    </row>
    <row r="319" spans="34:35" ht="16.5" customHeight="1">
      <c r="AH319" s="143" t="s">
        <v>742</v>
      </c>
      <c r="AI319" s="148">
        <v>1760</v>
      </c>
    </row>
    <row r="320" spans="34:35" ht="16.5" customHeight="1">
      <c r="AH320" s="143" t="s">
        <v>743</v>
      </c>
      <c r="AI320" s="148">
        <v>1760</v>
      </c>
    </row>
    <row r="321" spans="34:35" ht="16.5" customHeight="1">
      <c r="AH321" s="144" t="s">
        <v>744</v>
      </c>
      <c r="AI321" s="149">
        <v>1430</v>
      </c>
    </row>
    <row r="322" spans="34:35" ht="16.5" customHeight="1">
      <c r="AH322" s="145" t="s">
        <v>745</v>
      </c>
      <c r="AI322" s="150">
        <v>1100</v>
      </c>
    </row>
    <row r="323" spans="34:35" ht="16.5" customHeight="1">
      <c r="AH323" s="142" t="s">
        <v>1605</v>
      </c>
      <c r="AI323" s="146">
        <v>6380</v>
      </c>
    </row>
    <row r="324" spans="34:35" ht="16.5" customHeight="1">
      <c r="AH324" s="142" t="s">
        <v>1515</v>
      </c>
      <c r="AI324" s="146">
        <v>6380</v>
      </c>
    </row>
    <row r="325" spans="34:35" ht="16.5" customHeight="1">
      <c r="AH325" s="142" t="s">
        <v>746</v>
      </c>
      <c r="AI325" s="146">
        <v>6380</v>
      </c>
    </row>
    <row r="326" spans="34:35" ht="16.5" customHeight="1">
      <c r="AH326" s="142" t="s">
        <v>747</v>
      </c>
      <c r="AI326" s="146">
        <v>5005</v>
      </c>
    </row>
    <row r="327" spans="34:35" ht="16.5" customHeight="1">
      <c r="AH327" s="106" t="s">
        <v>748</v>
      </c>
      <c r="AI327" s="147">
        <v>4180</v>
      </c>
    </row>
    <row r="328" spans="34:35" ht="16.5" customHeight="1">
      <c r="AH328" s="106" t="s">
        <v>749</v>
      </c>
      <c r="AI328" s="147">
        <v>4180</v>
      </c>
    </row>
    <row r="329" spans="34:35" ht="16.5" customHeight="1">
      <c r="AH329" s="106" t="s">
        <v>750</v>
      </c>
      <c r="AI329" s="147">
        <v>4180</v>
      </c>
    </row>
    <row r="330" spans="34:35" ht="16.5" customHeight="1">
      <c r="AH330" s="143" t="s">
        <v>751</v>
      </c>
      <c r="AI330" s="148">
        <v>1760</v>
      </c>
    </row>
    <row r="331" spans="34:35" ht="16.5" customHeight="1">
      <c r="AH331" s="143" t="s">
        <v>752</v>
      </c>
      <c r="AI331" s="148">
        <v>1760</v>
      </c>
    </row>
    <row r="332" spans="34:35" ht="16.5" customHeight="1">
      <c r="AH332" s="144" t="s">
        <v>753</v>
      </c>
      <c r="AI332" s="149">
        <v>1430</v>
      </c>
    </row>
    <row r="333" spans="34:35" ht="16.5" customHeight="1">
      <c r="AH333" s="145" t="s">
        <v>754</v>
      </c>
      <c r="AI333" s="150">
        <v>1100</v>
      </c>
    </row>
    <row r="334" spans="34:35" ht="16.5" customHeight="1">
      <c r="AH334" s="142" t="s">
        <v>1606</v>
      </c>
      <c r="AI334" s="146">
        <v>7095</v>
      </c>
    </row>
    <row r="335" spans="34:35" ht="16.5" customHeight="1">
      <c r="AH335" s="142" t="s">
        <v>1516</v>
      </c>
      <c r="AI335" s="146">
        <v>7095</v>
      </c>
    </row>
    <row r="336" spans="34:35" ht="16.5" customHeight="1">
      <c r="AH336" s="142" t="s">
        <v>755</v>
      </c>
      <c r="AI336" s="146">
        <v>7095</v>
      </c>
    </row>
    <row r="337" spans="34:35" ht="16.5" customHeight="1">
      <c r="AH337" s="142" t="s">
        <v>756</v>
      </c>
      <c r="AI337" s="146">
        <v>5445</v>
      </c>
    </row>
    <row r="338" spans="34:35" ht="16.5" customHeight="1">
      <c r="AH338" s="106" t="s">
        <v>757</v>
      </c>
      <c r="AI338" s="147">
        <v>4565</v>
      </c>
    </row>
    <row r="339" spans="34:35" ht="16.5" customHeight="1">
      <c r="AH339" s="106" t="s">
        <v>758</v>
      </c>
      <c r="AI339" s="147">
        <v>4565</v>
      </c>
    </row>
    <row r="340" spans="34:35" ht="16.5" customHeight="1">
      <c r="AH340" s="106" t="s">
        <v>759</v>
      </c>
      <c r="AI340" s="147">
        <v>4565</v>
      </c>
    </row>
    <row r="341" spans="34:35" ht="16.5" customHeight="1">
      <c r="AH341" s="143" t="s">
        <v>760</v>
      </c>
      <c r="AI341" s="148">
        <v>1870</v>
      </c>
    </row>
    <row r="342" spans="34:35" ht="16.5" customHeight="1">
      <c r="AH342" s="143" t="s">
        <v>761</v>
      </c>
      <c r="AI342" s="148">
        <v>1870</v>
      </c>
    </row>
    <row r="343" spans="34:35" ht="16.5" customHeight="1">
      <c r="AH343" s="144" t="s">
        <v>762</v>
      </c>
      <c r="AI343" s="149">
        <v>1540</v>
      </c>
    </row>
    <row r="344" spans="34:35" ht="16.5" customHeight="1">
      <c r="AH344" s="145" t="s">
        <v>763</v>
      </c>
      <c r="AI344" s="150">
        <v>1210</v>
      </c>
    </row>
    <row r="345" spans="34:35" ht="16.5" customHeight="1">
      <c r="AH345" s="142" t="s">
        <v>1607</v>
      </c>
      <c r="AI345" s="146">
        <v>7095</v>
      </c>
    </row>
    <row r="346" spans="34:35" ht="16.5" customHeight="1">
      <c r="AH346" s="142" t="s">
        <v>1517</v>
      </c>
      <c r="AI346" s="146">
        <v>7095</v>
      </c>
    </row>
    <row r="347" spans="34:35" ht="16.5" customHeight="1">
      <c r="AH347" s="142" t="s">
        <v>764</v>
      </c>
      <c r="AI347" s="146">
        <v>7095</v>
      </c>
    </row>
    <row r="348" spans="34:35" ht="16.5" customHeight="1">
      <c r="AH348" s="142" t="s">
        <v>765</v>
      </c>
      <c r="AI348" s="146">
        <v>5445</v>
      </c>
    </row>
    <row r="349" spans="34:35" ht="16.5" customHeight="1">
      <c r="AH349" s="106" t="s">
        <v>766</v>
      </c>
      <c r="AI349" s="147">
        <v>4565</v>
      </c>
    </row>
    <row r="350" spans="34:35" ht="16.5" customHeight="1">
      <c r="AH350" s="106" t="s">
        <v>767</v>
      </c>
      <c r="AI350" s="147">
        <v>4565</v>
      </c>
    </row>
    <row r="351" spans="34:35" ht="16.5" customHeight="1">
      <c r="AH351" s="106" t="s">
        <v>768</v>
      </c>
      <c r="AI351" s="147">
        <v>4565</v>
      </c>
    </row>
    <row r="352" spans="34:35" ht="16.5" customHeight="1">
      <c r="AH352" s="143" t="s">
        <v>769</v>
      </c>
      <c r="AI352" s="148">
        <v>1870</v>
      </c>
    </row>
    <row r="353" spans="34:35" ht="16.5" customHeight="1">
      <c r="AH353" s="143" t="s">
        <v>770</v>
      </c>
      <c r="AI353" s="148">
        <v>1870</v>
      </c>
    </row>
    <row r="354" spans="34:35" ht="16.5" customHeight="1">
      <c r="AH354" s="144" t="s">
        <v>771</v>
      </c>
      <c r="AI354" s="149">
        <v>1540</v>
      </c>
    </row>
    <row r="355" spans="34:35" ht="16.5" customHeight="1">
      <c r="AH355" s="145" t="s">
        <v>772</v>
      </c>
      <c r="AI355" s="150">
        <v>1210</v>
      </c>
    </row>
    <row r="356" spans="34:35" ht="16.5" customHeight="1">
      <c r="AH356" s="142" t="s">
        <v>1608</v>
      </c>
      <c r="AI356" s="146">
        <v>7095</v>
      </c>
    </row>
    <row r="357" spans="34:35" ht="16.5" customHeight="1">
      <c r="AH357" s="142" t="s">
        <v>1518</v>
      </c>
      <c r="AI357" s="146">
        <v>7095</v>
      </c>
    </row>
    <row r="358" spans="34:35" ht="16.5" customHeight="1">
      <c r="AH358" s="142" t="s">
        <v>773</v>
      </c>
      <c r="AI358" s="146">
        <v>7095</v>
      </c>
    </row>
    <row r="359" spans="34:35" ht="16.5" customHeight="1">
      <c r="AH359" s="142" t="s">
        <v>774</v>
      </c>
      <c r="AI359" s="146">
        <v>5445</v>
      </c>
    </row>
    <row r="360" spans="34:35" ht="16.5" customHeight="1">
      <c r="AH360" s="106" t="s">
        <v>775</v>
      </c>
      <c r="AI360" s="147">
        <v>4565</v>
      </c>
    </row>
    <row r="361" spans="34:35" ht="16.5" customHeight="1">
      <c r="AH361" s="106" t="s">
        <v>776</v>
      </c>
      <c r="AI361" s="147">
        <v>4565</v>
      </c>
    </row>
    <row r="362" spans="34:35" ht="16.5" customHeight="1">
      <c r="AH362" s="106" t="s">
        <v>777</v>
      </c>
      <c r="AI362" s="147">
        <v>4565</v>
      </c>
    </row>
    <row r="363" spans="34:35" ht="16.5" customHeight="1">
      <c r="AH363" s="143" t="s">
        <v>778</v>
      </c>
      <c r="AI363" s="148">
        <v>1870</v>
      </c>
    </row>
    <row r="364" spans="34:35" ht="16.5" customHeight="1">
      <c r="AH364" s="143" t="s">
        <v>779</v>
      </c>
      <c r="AI364" s="148">
        <v>1870</v>
      </c>
    </row>
    <row r="365" spans="34:35" ht="16.5" customHeight="1">
      <c r="AH365" s="144" t="s">
        <v>780</v>
      </c>
      <c r="AI365" s="149">
        <v>1540</v>
      </c>
    </row>
    <row r="366" spans="34:35" ht="16.5" customHeight="1">
      <c r="AH366" s="145" t="s">
        <v>781</v>
      </c>
      <c r="AI366" s="150">
        <v>1210</v>
      </c>
    </row>
    <row r="367" spans="34:35" ht="16.5" customHeight="1">
      <c r="AH367" s="142" t="s">
        <v>1609</v>
      </c>
      <c r="AI367" s="146">
        <v>7095</v>
      </c>
    </row>
    <row r="368" spans="34:35" ht="16.5" customHeight="1">
      <c r="AH368" s="142" t="s">
        <v>1519</v>
      </c>
      <c r="AI368" s="146">
        <v>7095</v>
      </c>
    </row>
    <row r="369" spans="34:35" ht="16.5" customHeight="1">
      <c r="AH369" s="142" t="s">
        <v>782</v>
      </c>
      <c r="AI369" s="146">
        <v>7095</v>
      </c>
    </row>
    <row r="370" spans="34:35" ht="16.5" customHeight="1">
      <c r="AH370" s="142" t="s">
        <v>783</v>
      </c>
      <c r="AI370" s="146">
        <v>5445</v>
      </c>
    </row>
    <row r="371" spans="34:35" ht="16.5" customHeight="1">
      <c r="AH371" s="106" t="s">
        <v>784</v>
      </c>
      <c r="AI371" s="147">
        <v>4565</v>
      </c>
    </row>
    <row r="372" spans="34:35" ht="16.5" customHeight="1">
      <c r="AH372" s="106" t="s">
        <v>785</v>
      </c>
      <c r="AI372" s="147">
        <v>4565</v>
      </c>
    </row>
    <row r="373" spans="34:35" ht="16.5" customHeight="1">
      <c r="AH373" s="106" t="s">
        <v>786</v>
      </c>
      <c r="AI373" s="147">
        <v>4565</v>
      </c>
    </row>
    <row r="374" spans="34:35" ht="16.5" customHeight="1">
      <c r="AH374" s="143" t="s">
        <v>787</v>
      </c>
      <c r="AI374" s="148">
        <v>1870</v>
      </c>
    </row>
    <row r="375" spans="34:35" ht="16.5" customHeight="1">
      <c r="AH375" s="143" t="s">
        <v>788</v>
      </c>
      <c r="AI375" s="148">
        <v>1870</v>
      </c>
    </row>
    <row r="376" spans="34:35" ht="16.5" customHeight="1">
      <c r="AH376" s="144" t="s">
        <v>789</v>
      </c>
      <c r="AI376" s="149">
        <v>1540</v>
      </c>
    </row>
    <row r="377" spans="34:35" ht="16.5" customHeight="1">
      <c r="AH377" s="145" t="s">
        <v>790</v>
      </c>
      <c r="AI377" s="150">
        <v>1210</v>
      </c>
    </row>
    <row r="378" spans="34:35" ht="16.5" customHeight="1">
      <c r="AH378" s="142" t="s">
        <v>1610</v>
      </c>
      <c r="AI378" s="146">
        <v>7095</v>
      </c>
    </row>
    <row r="379" spans="34:35" ht="16.5" customHeight="1">
      <c r="AH379" s="142" t="s">
        <v>1520</v>
      </c>
      <c r="AI379" s="146">
        <v>7095</v>
      </c>
    </row>
    <row r="380" spans="34:35" ht="16.5" customHeight="1">
      <c r="AH380" s="142" t="s">
        <v>791</v>
      </c>
      <c r="AI380" s="146">
        <v>7095</v>
      </c>
    </row>
    <row r="381" spans="34:35" ht="16.5" customHeight="1">
      <c r="AH381" s="142" t="s">
        <v>792</v>
      </c>
      <c r="AI381" s="146">
        <v>5445</v>
      </c>
    </row>
    <row r="382" spans="34:35" ht="16.5" customHeight="1">
      <c r="AH382" s="106" t="s">
        <v>793</v>
      </c>
      <c r="AI382" s="147">
        <v>4565</v>
      </c>
    </row>
    <row r="383" spans="34:35" ht="16.5" customHeight="1">
      <c r="AH383" s="106" t="s">
        <v>794</v>
      </c>
      <c r="AI383" s="147">
        <v>4565</v>
      </c>
    </row>
    <row r="384" spans="34:35" ht="16.5" customHeight="1">
      <c r="AH384" s="106" t="s">
        <v>795</v>
      </c>
      <c r="AI384" s="147">
        <v>4565</v>
      </c>
    </row>
    <row r="385" spans="34:35" ht="16.5" customHeight="1">
      <c r="AH385" s="143" t="s">
        <v>796</v>
      </c>
      <c r="AI385" s="148">
        <v>1870</v>
      </c>
    </row>
    <row r="386" spans="34:35" ht="16.5" customHeight="1">
      <c r="AH386" s="143" t="s">
        <v>797</v>
      </c>
      <c r="AI386" s="148">
        <v>1870</v>
      </c>
    </row>
    <row r="387" spans="34:35" ht="16.5" customHeight="1">
      <c r="AH387" s="144" t="s">
        <v>798</v>
      </c>
      <c r="AI387" s="149">
        <v>1540</v>
      </c>
    </row>
    <row r="388" spans="34:35" ht="16.5" customHeight="1">
      <c r="AH388" s="145" t="s">
        <v>799</v>
      </c>
      <c r="AI388" s="150">
        <v>1210</v>
      </c>
    </row>
    <row r="389" spans="34:35" ht="16.5" customHeight="1">
      <c r="AH389" s="142" t="s">
        <v>1611</v>
      </c>
      <c r="AI389" s="146">
        <v>7095</v>
      </c>
    </row>
    <row r="390" spans="34:35" ht="16.5" customHeight="1">
      <c r="AH390" s="142" t="s">
        <v>1521</v>
      </c>
      <c r="AI390" s="146">
        <v>7095</v>
      </c>
    </row>
    <row r="391" spans="34:35" ht="16.5" customHeight="1">
      <c r="AH391" s="142" t="s">
        <v>800</v>
      </c>
      <c r="AI391" s="146">
        <v>7095</v>
      </c>
    </row>
    <row r="392" spans="34:35" ht="16.5" customHeight="1">
      <c r="AH392" s="142" t="s">
        <v>801</v>
      </c>
      <c r="AI392" s="146">
        <v>5445</v>
      </c>
    </row>
    <row r="393" spans="34:35" ht="16.5" customHeight="1">
      <c r="AH393" s="106" t="s">
        <v>802</v>
      </c>
      <c r="AI393" s="147">
        <v>4565</v>
      </c>
    </row>
    <row r="394" spans="34:35" ht="16.5" customHeight="1">
      <c r="AH394" s="106" t="s">
        <v>803</v>
      </c>
      <c r="AI394" s="147">
        <v>4565</v>
      </c>
    </row>
    <row r="395" spans="34:35" ht="16.5" customHeight="1">
      <c r="AH395" s="106" t="s">
        <v>804</v>
      </c>
      <c r="AI395" s="147">
        <v>4565</v>
      </c>
    </row>
    <row r="396" spans="34:35" ht="16.5" customHeight="1">
      <c r="AH396" s="143" t="s">
        <v>805</v>
      </c>
      <c r="AI396" s="148">
        <v>1980</v>
      </c>
    </row>
    <row r="397" spans="34:35" ht="16.5" customHeight="1">
      <c r="AH397" s="143" t="s">
        <v>806</v>
      </c>
      <c r="AI397" s="148">
        <v>1980</v>
      </c>
    </row>
    <row r="398" spans="34:35" ht="16.5" customHeight="1">
      <c r="AH398" s="144" t="s">
        <v>807</v>
      </c>
      <c r="AI398" s="149">
        <v>1650</v>
      </c>
    </row>
    <row r="399" spans="34:35" ht="16.5" customHeight="1">
      <c r="AH399" s="145" t="s">
        <v>808</v>
      </c>
      <c r="AI399" s="150">
        <v>1320</v>
      </c>
    </row>
    <row r="400" spans="34:35" ht="16.5" customHeight="1">
      <c r="AH400" s="142" t="s">
        <v>1612</v>
      </c>
      <c r="AI400" s="146">
        <v>7095</v>
      </c>
    </row>
    <row r="401" spans="34:35" ht="16.5" customHeight="1">
      <c r="AH401" s="142" t="s">
        <v>1522</v>
      </c>
      <c r="AI401" s="146">
        <v>7095</v>
      </c>
    </row>
    <row r="402" spans="34:35" ht="16.5" customHeight="1">
      <c r="AH402" s="142" t="s">
        <v>809</v>
      </c>
      <c r="AI402" s="146">
        <v>7095</v>
      </c>
    </row>
    <row r="403" spans="34:35" ht="16.5" customHeight="1">
      <c r="AH403" s="142" t="s">
        <v>810</v>
      </c>
      <c r="AI403" s="146">
        <v>5445</v>
      </c>
    </row>
    <row r="404" spans="34:35" ht="16.5" customHeight="1">
      <c r="AH404" s="106" t="s">
        <v>811</v>
      </c>
      <c r="AI404" s="147">
        <v>4565</v>
      </c>
    </row>
    <row r="405" spans="34:35" ht="16.5" customHeight="1">
      <c r="AH405" s="106" t="s">
        <v>812</v>
      </c>
      <c r="AI405" s="147">
        <v>4565</v>
      </c>
    </row>
    <row r="406" spans="34:35" ht="16.5" customHeight="1">
      <c r="AH406" s="106" t="s">
        <v>813</v>
      </c>
      <c r="AI406" s="147">
        <v>4565</v>
      </c>
    </row>
    <row r="407" spans="34:35" ht="16.5" customHeight="1">
      <c r="AH407" s="143" t="s">
        <v>814</v>
      </c>
      <c r="AI407" s="148">
        <v>1980</v>
      </c>
    </row>
    <row r="408" spans="34:35" ht="16.5" customHeight="1">
      <c r="AH408" s="143" t="s">
        <v>815</v>
      </c>
      <c r="AI408" s="148">
        <v>1980</v>
      </c>
    </row>
    <row r="409" spans="34:35" ht="16.5" customHeight="1">
      <c r="AH409" s="144" t="s">
        <v>816</v>
      </c>
      <c r="AI409" s="149">
        <v>1650</v>
      </c>
    </row>
    <row r="410" spans="34:35" ht="16.5" customHeight="1">
      <c r="AH410" s="145" t="s">
        <v>817</v>
      </c>
      <c r="AI410" s="150">
        <v>1320</v>
      </c>
    </row>
    <row r="411" spans="34:35" ht="16.5" customHeight="1">
      <c r="AH411" s="142" t="s">
        <v>1613</v>
      </c>
      <c r="AI411" s="146">
        <v>7095</v>
      </c>
    </row>
    <row r="412" spans="34:35" ht="16.5" customHeight="1">
      <c r="AH412" s="142" t="s">
        <v>1523</v>
      </c>
      <c r="AI412" s="146">
        <v>7095</v>
      </c>
    </row>
    <row r="413" spans="34:35" ht="16.5" customHeight="1">
      <c r="AH413" s="142" t="s">
        <v>818</v>
      </c>
      <c r="AI413" s="146">
        <v>7095</v>
      </c>
    </row>
    <row r="414" spans="34:35" ht="16.5" customHeight="1">
      <c r="AH414" s="142" t="s">
        <v>819</v>
      </c>
      <c r="AI414" s="146">
        <v>5445</v>
      </c>
    </row>
    <row r="415" spans="34:35" ht="16.5" customHeight="1">
      <c r="AH415" s="106" t="s">
        <v>820</v>
      </c>
      <c r="AI415" s="147">
        <v>4565</v>
      </c>
    </row>
    <row r="416" spans="34:35" ht="16.5" customHeight="1">
      <c r="AH416" s="106" t="s">
        <v>821</v>
      </c>
      <c r="AI416" s="147">
        <v>4565</v>
      </c>
    </row>
    <row r="417" spans="34:35" ht="16.5" customHeight="1">
      <c r="AH417" s="106" t="s">
        <v>822</v>
      </c>
      <c r="AI417" s="147">
        <v>4565</v>
      </c>
    </row>
    <row r="418" spans="34:35" ht="16.5" customHeight="1">
      <c r="AH418" s="143" t="s">
        <v>823</v>
      </c>
      <c r="AI418" s="148">
        <v>1980</v>
      </c>
    </row>
    <row r="419" spans="34:35" ht="16.5" customHeight="1">
      <c r="AH419" s="143" t="s">
        <v>824</v>
      </c>
      <c r="AI419" s="148">
        <v>1980</v>
      </c>
    </row>
    <row r="420" spans="34:35" ht="16.5" customHeight="1">
      <c r="AH420" s="144" t="s">
        <v>825</v>
      </c>
      <c r="AI420" s="149">
        <v>1650</v>
      </c>
    </row>
    <row r="421" spans="34:35" ht="16.5" customHeight="1">
      <c r="AH421" s="145" t="s">
        <v>826</v>
      </c>
      <c r="AI421" s="150">
        <v>1320</v>
      </c>
    </row>
    <row r="422" spans="34:35" ht="16.5" customHeight="1">
      <c r="AH422" s="142" t="s">
        <v>1614</v>
      </c>
      <c r="AI422" s="146">
        <v>7095</v>
      </c>
    </row>
    <row r="423" spans="34:35" ht="16.5" customHeight="1">
      <c r="AH423" s="142" t="s">
        <v>1524</v>
      </c>
      <c r="AI423" s="146">
        <v>7095</v>
      </c>
    </row>
    <row r="424" spans="34:35" ht="16.5" customHeight="1">
      <c r="AH424" s="142" t="s">
        <v>827</v>
      </c>
      <c r="AI424" s="146">
        <v>7095</v>
      </c>
    </row>
    <row r="425" spans="34:35" ht="16.5" customHeight="1">
      <c r="AH425" s="142" t="s">
        <v>828</v>
      </c>
      <c r="AI425" s="146">
        <v>5445</v>
      </c>
    </row>
    <row r="426" spans="34:35" ht="16.5" customHeight="1">
      <c r="AH426" s="106" t="s">
        <v>829</v>
      </c>
      <c r="AI426" s="147">
        <v>4565</v>
      </c>
    </row>
    <row r="427" spans="34:35" ht="16.5" customHeight="1">
      <c r="AH427" s="106" t="s">
        <v>830</v>
      </c>
      <c r="AI427" s="147">
        <v>4565</v>
      </c>
    </row>
    <row r="428" spans="34:35" ht="16.5" customHeight="1">
      <c r="AH428" s="106" t="s">
        <v>831</v>
      </c>
      <c r="AI428" s="147">
        <v>4565</v>
      </c>
    </row>
    <row r="429" spans="34:35" ht="16.5" customHeight="1">
      <c r="AH429" s="143" t="s">
        <v>832</v>
      </c>
      <c r="AI429" s="148">
        <v>1980</v>
      </c>
    </row>
    <row r="430" spans="34:35" ht="16.5" customHeight="1">
      <c r="AH430" s="143" t="s">
        <v>833</v>
      </c>
      <c r="AI430" s="148">
        <v>1980</v>
      </c>
    </row>
    <row r="431" spans="34:35" ht="16.5" customHeight="1">
      <c r="AH431" s="144" t="s">
        <v>834</v>
      </c>
      <c r="AI431" s="149">
        <v>1650</v>
      </c>
    </row>
    <row r="432" spans="34:35" ht="16.5" customHeight="1">
      <c r="AH432" s="145" t="s">
        <v>835</v>
      </c>
      <c r="AI432" s="150">
        <v>1320</v>
      </c>
    </row>
    <row r="433" spans="34:35" ht="16.5" customHeight="1">
      <c r="AH433" s="142" t="s">
        <v>1615</v>
      </c>
      <c r="AI433" s="146">
        <v>7810</v>
      </c>
    </row>
    <row r="434" spans="34:35" ht="16.5" customHeight="1">
      <c r="AH434" s="142" t="s">
        <v>1525</v>
      </c>
      <c r="AI434" s="146">
        <v>7810</v>
      </c>
    </row>
    <row r="435" spans="34:35" ht="16.5" customHeight="1">
      <c r="AH435" s="142" t="s">
        <v>836</v>
      </c>
      <c r="AI435" s="146">
        <v>7810</v>
      </c>
    </row>
    <row r="436" spans="34:35" ht="16.5" customHeight="1">
      <c r="AH436" s="142" t="s">
        <v>837</v>
      </c>
      <c r="AI436" s="146">
        <v>5940</v>
      </c>
    </row>
    <row r="437" spans="34:35" ht="16.5" customHeight="1">
      <c r="AH437" s="106" t="s">
        <v>838</v>
      </c>
      <c r="AI437" s="147">
        <v>5005</v>
      </c>
    </row>
    <row r="438" spans="34:35" ht="16.5" customHeight="1">
      <c r="AH438" s="106" t="s">
        <v>839</v>
      </c>
      <c r="AI438" s="147">
        <v>5005</v>
      </c>
    </row>
    <row r="439" spans="34:35" ht="16.5" customHeight="1">
      <c r="AH439" s="106" t="s">
        <v>840</v>
      </c>
      <c r="AI439" s="147">
        <v>5005</v>
      </c>
    </row>
    <row r="440" spans="34:35" ht="16.5" customHeight="1">
      <c r="AH440" s="143" t="s">
        <v>841</v>
      </c>
      <c r="AI440" s="148">
        <v>2090</v>
      </c>
    </row>
    <row r="441" spans="34:35" ht="16.5" customHeight="1">
      <c r="AH441" s="143" t="s">
        <v>842</v>
      </c>
      <c r="AI441" s="148">
        <v>2090</v>
      </c>
    </row>
    <row r="442" spans="34:35" ht="16.5" customHeight="1">
      <c r="AH442" s="144" t="s">
        <v>843</v>
      </c>
      <c r="AI442" s="149">
        <v>1760</v>
      </c>
    </row>
    <row r="443" spans="34:35" ht="16.5" customHeight="1">
      <c r="AH443" s="145" t="s">
        <v>844</v>
      </c>
      <c r="AI443" s="150">
        <v>1430</v>
      </c>
    </row>
    <row r="444" spans="34:35" ht="16.5" customHeight="1">
      <c r="AH444" s="142" t="s">
        <v>1616</v>
      </c>
      <c r="AI444" s="146">
        <v>7810</v>
      </c>
    </row>
    <row r="445" spans="34:35" ht="16.5" customHeight="1">
      <c r="AH445" s="142" t="s">
        <v>1526</v>
      </c>
      <c r="AI445" s="146">
        <v>7810</v>
      </c>
    </row>
    <row r="446" spans="34:35" ht="16.5" customHeight="1">
      <c r="AH446" s="142" t="s">
        <v>845</v>
      </c>
      <c r="AI446" s="146">
        <v>7810</v>
      </c>
    </row>
    <row r="447" spans="34:35" ht="16.5" customHeight="1">
      <c r="AH447" s="142" t="s">
        <v>846</v>
      </c>
      <c r="AI447" s="146">
        <v>5940</v>
      </c>
    </row>
    <row r="448" spans="34:35" ht="16.5" customHeight="1">
      <c r="AH448" s="106" t="s">
        <v>847</v>
      </c>
      <c r="AI448" s="147">
        <v>5005</v>
      </c>
    </row>
    <row r="449" spans="34:35" ht="16.5" customHeight="1">
      <c r="AH449" s="106" t="s">
        <v>848</v>
      </c>
      <c r="AI449" s="147">
        <v>5005</v>
      </c>
    </row>
    <row r="450" spans="34:35" ht="16.5" customHeight="1">
      <c r="AH450" s="106" t="s">
        <v>849</v>
      </c>
      <c r="AI450" s="147">
        <v>5005</v>
      </c>
    </row>
    <row r="451" spans="34:35" ht="16.5" customHeight="1">
      <c r="AH451" s="143" t="s">
        <v>850</v>
      </c>
      <c r="AI451" s="148">
        <v>2090</v>
      </c>
    </row>
    <row r="452" spans="34:35" ht="16.5" customHeight="1">
      <c r="AH452" s="143" t="s">
        <v>851</v>
      </c>
      <c r="AI452" s="148">
        <v>2090</v>
      </c>
    </row>
    <row r="453" spans="34:35" ht="16.5" customHeight="1">
      <c r="AH453" s="144" t="s">
        <v>852</v>
      </c>
      <c r="AI453" s="149">
        <v>1760</v>
      </c>
    </row>
    <row r="454" spans="34:35" ht="16.5" customHeight="1">
      <c r="AH454" s="145" t="s">
        <v>853</v>
      </c>
      <c r="AI454" s="150">
        <v>1430</v>
      </c>
    </row>
    <row r="455" spans="34:35" ht="16.5" customHeight="1">
      <c r="AH455" s="142" t="s">
        <v>1617</v>
      </c>
      <c r="AI455" s="146">
        <v>7810</v>
      </c>
    </row>
    <row r="456" spans="34:35" ht="16.5" customHeight="1">
      <c r="AH456" s="142" t="s">
        <v>1527</v>
      </c>
      <c r="AI456" s="146">
        <v>7810</v>
      </c>
    </row>
    <row r="457" spans="34:35" ht="16.5" customHeight="1">
      <c r="AH457" s="142" t="s">
        <v>854</v>
      </c>
      <c r="AI457" s="146">
        <v>7810</v>
      </c>
    </row>
    <row r="458" spans="34:35" ht="16.5" customHeight="1">
      <c r="AH458" s="142" t="s">
        <v>855</v>
      </c>
      <c r="AI458" s="146">
        <v>5940</v>
      </c>
    </row>
    <row r="459" spans="34:35" ht="16.5" customHeight="1">
      <c r="AH459" s="106" t="s">
        <v>856</v>
      </c>
      <c r="AI459" s="147">
        <v>5005</v>
      </c>
    </row>
    <row r="460" spans="34:35" ht="16.5" customHeight="1">
      <c r="AH460" s="106" t="s">
        <v>857</v>
      </c>
      <c r="AI460" s="147">
        <v>5005</v>
      </c>
    </row>
    <row r="461" spans="34:35" ht="16.5" customHeight="1">
      <c r="AH461" s="106" t="s">
        <v>858</v>
      </c>
      <c r="AI461" s="147">
        <v>5005</v>
      </c>
    </row>
    <row r="462" spans="34:35" ht="16.5" customHeight="1">
      <c r="AH462" s="143" t="s">
        <v>859</v>
      </c>
      <c r="AI462" s="148">
        <v>2090</v>
      </c>
    </row>
    <row r="463" spans="34:35" ht="16.5" customHeight="1">
      <c r="AH463" s="143" t="s">
        <v>860</v>
      </c>
      <c r="AI463" s="148">
        <v>2090</v>
      </c>
    </row>
    <row r="464" spans="34:35" ht="16.5" customHeight="1">
      <c r="AH464" s="144" t="s">
        <v>861</v>
      </c>
      <c r="AI464" s="149">
        <v>1760</v>
      </c>
    </row>
    <row r="465" spans="34:35" ht="16.5" customHeight="1">
      <c r="AH465" s="145" t="s">
        <v>862</v>
      </c>
      <c r="AI465" s="150">
        <v>1430</v>
      </c>
    </row>
    <row r="466" spans="34:35" ht="16.5" customHeight="1">
      <c r="AH466" s="142" t="s">
        <v>1618</v>
      </c>
      <c r="AI466" s="146">
        <v>7810</v>
      </c>
    </row>
    <row r="467" spans="34:35" ht="16.5" customHeight="1">
      <c r="AH467" s="142" t="s">
        <v>1528</v>
      </c>
      <c r="AI467" s="146">
        <v>7810</v>
      </c>
    </row>
    <row r="468" spans="34:35" ht="16.5" customHeight="1">
      <c r="AH468" s="142" t="s">
        <v>863</v>
      </c>
      <c r="AI468" s="146">
        <v>7810</v>
      </c>
    </row>
    <row r="469" spans="34:35" ht="16.5" customHeight="1">
      <c r="AH469" s="142" t="s">
        <v>864</v>
      </c>
      <c r="AI469" s="146">
        <v>5940</v>
      </c>
    </row>
    <row r="470" spans="34:35" ht="16.5" customHeight="1">
      <c r="AH470" s="106" t="s">
        <v>865</v>
      </c>
      <c r="AI470" s="147">
        <v>5005</v>
      </c>
    </row>
    <row r="471" spans="34:35" ht="16.5" customHeight="1">
      <c r="AH471" s="106" t="s">
        <v>866</v>
      </c>
      <c r="AI471" s="147">
        <v>5005</v>
      </c>
    </row>
    <row r="472" spans="34:35" ht="16.5" customHeight="1">
      <c r="AH472" s="106" t="s">
        <v>867</v>
      </c>
      <c r="AI472" s="147">
        <v>5005</v>
      </c>
    </row>
    <row r="473" spans="34:35" ht="16.5" customHeight="1">
      <c r="AH473" s="143" t="s">
        <v>868</v>
      </c>
      <c r="AI473" s="148">
        <v>2090</v>
      </c>
    </row>
    <row r="474" spans="34:35" ht="16.5" customHeight="1">
      <c r="AH474" s="143" t="s">
        <v>869</v>
      </c>
      <c r="AI474" s="148">
        <v>2090</v>
      </c>
    </row>
    <row r="475" spans="34:35" ht="16.5" customHeight="1">
      <c r="AH475" s="144" t="s">
        <v>870</v>
      </c>
      <c r="AI475" s="149">
        <v>1760</v>
      </c>
    </row>
    <row r="476" spans="34:35" ht="16.5" customHeight="1">
      <c r="AH476" s="145" t="s">
        <v>871</v>
      </c>
      <c r="AI476" s="150">
        <v>1430</v>
      </c>
    </row>
    <row r="477" spans="34:35" ht="16.5" customHeight="1">
      <c r="AH477" s="142" t="s">
        <v>1619</v>
      </c>
      <c r="AI477" s="146">
        <v>7810</v>
      </c>
    </row>
    <row r="478" spans="34:35" ht="16.5" customHeight="1">
      <c r="AH478" s="142" t="s">
        <v>1529</v>
      </c>
      <c r="AI478" s="146">
        <v>7810</v>
      </c>
    </row>
    <row r="479" spans="34:35" ht="16.5" customHeight="1">
      <c r="AH479" s="142" t="s">
        <v>872</v>
      </c>
      <c r="AI479" s="146">
        <v>7810</v>
      </c>
    </row>
    <row r="480" spans="34:35" ht="16.5" customHeight="1">
      <c r="AH480" s="142" t="s">
        <v>873</v>
      </c>
      <c r="AI480" s="146">
        <v>5940</v>
      </c>
    </row>
    <row r="481" spans="34:35" ht="16.5" customHeight="1">
      <c r="AH481" s="106" t="s">
        <v>874</v>
      </c>
      <c r="AI481" s="147">
        <v>5005</v>
      </c>
    </row>
    <row r="482" spans="34:35" ht="16.5" customHeight="1">
      <c r="AH482" s="106" t="s">
        <v>875</v>
      </c>
      <c r="AI482" s="147">
        <v>5005</v>
      </c>
    </row>
    <row r="483" spans="34:35" ht="16.5" customHeight="1">
      <c r="AH483" s="106" t="s">
        <v>876</v>
      </c>
      <c r="AI483" s="147">
        <v>5005</v>
      </c>
    </row>
    <row r="484" spans="34:35" ht="16.5" customHeight="1">
      <c r="AH484" s="143" t="s">
        <v>877</v>
      </c>
      <c r="AI484" s="148">
        <v>2090</v>
      </c>
    </row>
    <row r="485" spans="34:35" ht="16.5" customHeight="1">
      <c r="AH485" s="143" t="s">
        <v>878</v>
      </c>
      <c r="AI485" s="148">
        <v>2090</v>
      </c>
    </row>
    <row r="486" spans="34:35" ht="16.5" customHeight="1">
      <c r="AH486" s="144" t="s">
        <v>879</v>
      </c>
      <c r="AI486" s="149">
        <v>1760</v>
      </c>
    </row>
    <row r="487" spans="34:35" ht="16.5" customHeight="1">
      <c r="AH487" s="145" t="s">
        <v>880</v>
      </c>
      <c r="AI487" s="150">
        <v>1430</v>
      </c>
    </row>
    <row r="488" spans="34:35" ht="16.5" customHeight="1">
      <c r="AH488" s="142" t="s">
        <v>1620</v>
      </c>
      <c r="AI488" s="146">
        <v>8690</v>
      </c>
    </row>
    <row r="489" spans="34:35" ht="16.5" customHeight="1">
      <c r="AH489" s="142" t="s">
        <v>1530</v>
      </c>
      <c r="AI489" s="146">
        <v>8690</v>
      </c>
    </row>
    <row r="490" spans="34:35" ht="16.5" customHeight="1">
      <c r="AH490" s="142" t="s">
        <v>881</v>
      </c>
      <c r="AI490" s="146">
        <v>8690</v>
      </c>
    </row>
    <row r="491" spans="34:35" ht="16.5" customHeight="1">
      <c r="AH491" s="142" t="s">
        <v>882</v>
      </c>
      <c r="AI491" s="146">
        <v>6545</v>
      </c>
    </row>
    <row r="492" spans="34:35" ht="16.5" customHeight="1">
      <c r="AH492" s="106" t="s">
        <v>883</v>
      </c>
      <c r="AI492" s="147">
        <v>5500</v>
      </c>
    </row>
    <row r="493" spans="34:35" ht="16.5" customHeight="1">
      <c r="AH493" s="106" t="s">
        <v>884</v>
      </c>
      <c r="AI493" s="147">
        <v>5500</v>
      </c>
    </row>
    <row r="494" spans="34:35" ht="16.5" customHeight="1">
      <c r="AH494" s="106" t="s">
        <v>885</v>
      </c>
      <c r="AI494" s="147">
        <v>5500</v>
      </c>
    </row>
    <row r="495" spans="34:35" ht="16.5" customHeight="1">
      <c r="AH495" s="143" t="s">
        <v>886</v>
      </c>
      <c r="AI495" s="148">
        <v>2090</v>
      </c>
    </row>
    <row r="496" spans="34:35" ht="16.5" customHeight="1">
      <c r="AH496" s="143" t="s">
        <v>887</v>
      </c>
      <c r="AI496" s="148">
        <v>2090</v>
      </c>
    </row>
    <row r="497" spans="34:35" ht="16.5" customHeight="1">
      <c r="AH497" s="144" t="s">
        <v>888</v>
      </c>
      <c r="AI497" s="149">
        <v>1760</v>
      </c>
    </row>
    <row r="498" spans="34:35" ht="16.5" customHeight="1">
      <c r="AH498" s="145" t="s">
        <v>889</v>
      </c>
      <c r="AI498" s="150">
        <v>1430</v>
      </c>
    </row>
    <row r="499" spans="34:35" ht="16.5" customHeight="1">
      <c r="AH499" s="142" t="s">
        <v>1621</v>
      </c>
      <c r="AI499" s="146">
        <v>8690</v>
      </c>
    </row>
    <row r="500" spans="34:35" ht="16.5" customHeight="1">
      <c r="AH500" s="142" t="s">
        <v>1531</v>
      </c>
      <c r="AI500" s="146">
        <v>8690</v>
      </c>
    </row>
    <row r="501" spans="34:35" ht="16.5" customHeight="1">
      <c r="AH501" s="142" t="s">
        <v>890</v>
      </c>
      <c r="AI501" s="146">
        <v>8690</v>
      </c>
    </row>
    <row r="502" spans="34:35" ht="16.5" customHeight="1">
      <c r="AH502" s="142" t="s">
        <v>891</v>
      </c>
      <c r="AI502" s="146">
        <v>6545</v>
      </c>
    </row>
    <row r="503" spans="34:35" ht="16.5" customHeight="1">
      <c r="AH503" s="106" t="s">
        <v>892</v>
      </c>
      <c r="AI503" s="147">
        <v>5500</v>
      </c>
    </row>
    <row r="504" spans="34:35" ht="16.5" customHeight="1">
      <c r="AH504" s="106" t="s">
        <v>893</v>
      </c>
      <c r="AI504" s="147">
        <v>5500</v>
      </c>
    </row>
    <row r="505" spans="34:35" ht="16.5" customHeight="1">
      <c r="AH505" s="106" t="s">
        <v>894</v>
      </c>
      <c r="AI505" s="147">
        <v>5500</v>
      </c>
    </row>
    <row r="506" spans="34:35" ht="16.5" customHeight="1">
      <c r="AH506" s="143" t="s">
        <v>895</v>
      </c>
      <c r="AI506" s="148">
        <v>2090</v>
      </c>
    </row>
    <row r="507" spans="34:35" ht="16.5" customHeight="1">
      <c r="AH507" s="143" t="s">
        <v>896</v>
      </c>
      <c r="AI507" s="148">
        <v>2090</v>
      </c>
    </row>
    <row r="508" spans="34:35" ht="16.5" customHeight="1">
      <c r="AH508" s="144" t="s">
        <v>897</v>
      </c>
      <c r="AI508" s="149">
        <v>1760</v>
      </c>
    </row>
    <row r="509" spans="34:35" ht="16.5" customHeight="1">
      <c r="AH509" s="145" t="s">
        <v>898</v>
      </c>
      <c r="AI509" s="150">
        <v>1430</v>
      </c>
    </row>
    <row r="510" spans="34:35" ht="16.5" customHeight="1">
      <c r="AH510" s="142" t="s">
        <v>1485</v>
      </c>
      <c r="AI510" s="146">
        <v>8745</v>
      </c>
    </row>
    <row r="511" spans="34:35" ht="16.5" customHeight="1">
      <c r="AH511" s="142" t="s">
        <v>1486</v>
      </c>
      <c r="AI511" s="146">
        <v>8745</v>
      </c>
    </row>
    <row r="512" spans="34:35" ht="16.5" customHeight="1">
      <c r="AH512" s="142" t="s">
        <v>503</v>
      </c>
      <c r="AI512" s="146">
        <v>8745</v>
      </c>
    </row>
    <row r="513" spans="34:35" ht="16.5" customHeight="1">
      <c r="AH513" s="142" t="s">
        <v>504</v>
      </c>
      <c r="AI513" s="146">
        <v>6985</v>
      </c>
    </row>
    <row r="514" spans="34:35" ht="16.5" customHeight="1">
      <c r="AH514" s="106" t="s">
        <v>505</v>
      </c>
      <c r="AI514" s="147">
        <v>5500</v>
      </c>
    </row>
    <row r="515" spans="34:35" ht="16.5" customHeight="1">
      <c r="AH515" s="106" t="s">
        <v>506</v>
      </c>
      <c r="AI515" s="147">
        <v>5500</v>
      </c>
    </row>
    <row r="516" spans="34:35" ht="16.5" customHeight="1">
      <c r="AH516" s="106" t="s">
        <v>507</v>
      </c>
      <c r="AI516" s="147">
        <v>5500</v>
      </c>
    </row>
    <row r="517" spans="34:35" ht="16.5" customHeight="1">
      <c r="AH517" s="143" t="s">
        <v>508</v>
      </c>
      <c r="AI517" s="148">
        <v>2090</v>
      </c>
    </row>
    <row r="518" spans="34:35" ht="16.5" customHeight="1">
      <c r="AH518" s="143" t="s">
        <v>509</v>
      </c>
      <c r="AI518" s="148">
        <v>2090</v>
      </c>
    </row>
    <row r="519" spans="34:35" ht="16.5" customHeight="1">
      <c r="AH519" s="144" t="s">
        <v>510</v>
      </c>
      <c r="AI519" s="149">
        <v>1760</v>
      </c>
    </row>
    <row r="520" spans="34:35" ht="16.5" customHeight="1">
      <c r="AH520" s="145" t="s">
        <v>511</v>
      </c>
      <c r="AI520" s="150">
        <v>1430</v>
      </c>
    </row>
    <row r="521" spans="34:35" ht="16.5" customHeight="1">
      <c r="AH521" s="142" t="s">
        <v>1622</v>
      </c>
      <c r="AI521" s="146">
        <v>7095</v>
      </c>
    </row>
    <row r="522" spans="34:35" ht="16.5" customHeight="1">
      <c r="AH522" s="142" t="s">
        <v>1532</v>
      </c>
      <c r="AI522" s="146">
        <v>7095</v>
      </c>
    </row>
    <row r="523" spans="34:35" ht="16.5" customHeight="1">
      <c r="AH523" s="142" t="s">
        <v>908</v>
      </c>
      <c r="AI523" s="146">
        <v>7095</v>
      </c>
    </row>
    <row r="524" spans="34:35" ht="16.5" customHeight="1">
      <c r="AH524" s="142" t="s">
        <v>909</v>
      </c>
      <c r="AI524" s="146">
        <v>5390</v>
      </c>
    </row>
    <row r="525" spans="34:35" ht="16.5" customHeight="1">
      <c r="AH525" s="106" t="s">
        <v>910</v>
      </c>
      <c r="AI525" s="147">
        <v>4565</v>
      </c>
    </row>
    <row r="526" spans="34:35" ht="16.5" customHeight="1">
      <c r="AH526" s="106" t="s">
        <v>911</v>
      </c>
      <c r="AI526" s="147">
        <v>4565</v>
      </c>
    </row>
    <row r="527" spans="34:35" ht="16.5" customHeight="1">
      <c r="AH527" s="106" t="s">
        <v>912</v>
      </c>
      <c r="AI527" s="147">
        <v>4565</v>
      </c>
    </row>
    <row r="528" spans="34:35" ht="16.5" customHeight="1">
      <c r="AH528" s="143" t="s">
        <v>913</v>
      </c>
      <c r="AI528" s="148">
        <v>1815</v>
      </c>
    </row>
    <row r="529" spans="34:35" ht="16.5" customHeight="1">
      <c r="AH529" s="143" t="s">
        <v>914</v>
      </c>
      <c r="AI529" s="148">
        <v>1815</v>
      </c>
    </row>
    <row r="530" spans="34:35" ht="16.5" customHeight="1">
      <c r="AH530" s="144" t="s">
        <v>915</v>
      </c>
      <c r="AI530" s="149">
        <v>1485</v>
      </c>
    </row>
    <row r="531" spans="34:35" ht="16.5" customHeight="1">
      <c r="AH531" s="145" t="s">
        <v>916</v>
      </c>
      <c r="AI531" s="150">
        <v>1155</v>
      </c>
    </row>
    <row r="532" spans="34:35" ht="16.5" customHeight="1">
      <c r="AH532" s="142" t="s">
        <v>1623</v>
      </c>
      <c r="AI532" s="146">
        <v>7095</v>
      </c>
    </row>
    <row r="533" spans="34:35" ht="16.5" customHeight="1">
      <c r="AH533" s="142" t="s">
        <v>1533</v>
      </c>
      <c r="AI533" s="146">
        <v>7095</v>
      </c>
    </row>
    <row r="534" spans="34:35" ht="16.5" customHeight="1">
      <c r="AH534" s="142" t="s">
        <v>917</v>
      </c>
      <c r="AI534" s="146">
        <v>7095</v>
      </c>
    </row>
    <row r="535" spans="34:35" ht="16.5" customHeight="1">
      <c r="AH535" s="142" t="s">
        <v>918</v>
      </c>
      <c r="AI535" s="146">
        <v>5390</v>
      </c>
    </row>
    <row r="536" spans="34:35" ht="16.5" customHeight="1">
      <c r="AH536" s="106" t="s">
        <v>919</v>
      </c>
      <c r="AI536" s="147">
        <v>4565</v>
      </c>
    </row>
    <row r="537" spans="34:35" ht="16.5" customHeight="1">
      <c r="AH537" s="106" t="s">
        <v>920</v>
      </c>
      <c r="AI537" s="147">
        <v>4565</v>
      </c>
    </row>
    <row r="538" spans="34:35" ht="16.5" customHeight="1">
      <c r="AH538" s="106" t="s">
        <v>921</v>
      </c>
      <c r="AI538" s="147">
        <v>4565</v>
      </c>
    </row>
    <row r="539" spans="34:35" ht="16.5" customHeight="1">
      <c r="AH539" s="143" t="s">
        <v>922</v>
      </c>
      <c r="AI539" s="148">
        <v>1815</v>
      </c>
    </row>
    <row r="540" spans="34:35" ht="16.5" customHeight="1">
      <c r="AH540" s="143" t="s">
        <v>923</v>
      </c>
      <c r="AI540" s="148">
        <v>1815</v>
      </c>
    </row>
    <row r="541" spans="34:35" ht="16.5" customHeight="1">
      <c r="AH541" s="144" t="s">
        <v>924</v>
      </c>
      <c r="AI541" s="149">
        <v>1485</v>
      </c>
    </row>
    <row r="542" spans="34:35" ht="16.5" customHeight="1">
      <c r="AH542" s="145" t="s">
        <v>925</v>
      </c>
      <c r="AI542" s="150">
        <v>1155</v>
      </c>
    </row>
    <row r="543" spans="34:35" ht="16.5" customHeight="1">
      <c r="AH543" s="142" t="s">
        <v>1624</v>
      </c>
      <c r="AI543" s="146">
        <v>7095</v>
      </c>
    </row>
    <row r="544" spans="34:35" ht="16.5" customHeight="1">
      <c r="AH544" s="142" t="s">
        <v>1534</v>
      </c>
      <c r="AI544" s="146">
        <v>7095</v>
      </c>
    </row>
    <row r="545" spans="34:35" ht="16.5" customHeight="1">
      <c r="AH545" s="142" t="s">
        <v>926</v>
      </c>
      <c r="AI545" s="146">
        <v>7095</v>
      </c>
    </row>
    <row r="546" spans="34:35" ht="16.5" customHeight="1">
      <c r="AH546" s="142" t="s">
        <v>927</v>
      </c>
      <c r="AI546" s="146">
        <v>5390</v>
      </c>
    </row>
    <row r="547" spans="34:35" ht="16.5" customHeight="1">
      <c r="AH547" s="106" t="s">
        <v>928</v>
      </c>
      <c r="AI547" s="147">
        <v>4565</v>
      </c>
    </row>
    <row r="548" spans="34:35" ht="16.5" customHeight="1">
      <c r="AH548" s="106" t="s">
        <v>929</v>
      </c>
      <c r="AI548" s="147">
        <v>4565</v>
      </c>
    </row>
    <row r="549" spans="34:35" ht="16.5" customHeight="1">
      <c r="AH549" s="106" t="s">
        <v>930</v>
      </c>
      <c r="AI549" s="147">
        <v>4565</v>
      </c>
    </row>
    <row r="550" spans="34:35" ht="16.5" customHeight="1">
      <c r="AH550" s="143" t="s">
        <v>931</v>
      </c>
      <c r="AI550" s="148">
        <v>1815</v>
      </c>
    </row>
    <row r="551" spans="34:35" ht="16.5" customHeight="1">
      <c r="AH551" s="143" t="s">
        <v>932</v>
      </c>
      <c r="AI551" s="148">
        <v>1815</v>
      </c>
    </row>
    <row r="552" spans="34:35" ht="16.5" customHeight="1">
      <c r="AH552" s="144" t="s">
        <v>933</v>
      </c>
      <c r="AI552" s="149">
        <v>1485</v>
      </c>
    </row>
    <row r="553" spans="34:35" ht="16.5" customHeight="1">
      <c r="AH553" s="145" t="s">
        <v>934</v>
      </c>
      <c r="AI553" s="150">
        <v>1155</v>
      </c>
    </row>
    <row r="554" spans="34:35" ht="16.5" customHeight="1">
      <c r="AH554" s="142" t="s">
        <v>1625</v>
      </c>
      <c r="AI554" s="146">
        <v>6600</v>
      </c>
    </row>
    <row r="555" spans="34:35" ht="16.5" customHeight="1">
      <c r="AH555" s="142" t="s">
        <v>1535</v>
      </c>
      <c r="AI555" s="146">
        <v>6600</v>
      </c>
    </row>
    <row r="556" spans="34:35" ht="16.5" customHeight="1">
      <c r="AH556" s="142" t="s">
        <v>935</v>
      </c>
      <c r="AI556" s="146">
        <v>6600</v>
      </c>
    </row>
    <row r="557" spans="34:35" ht="16.5" customHeight="1">
      <c r="AH557" s="142" t="s">
        <v>936</v>
      </c>
      <c r="AI557" s="146">
        <v>5060</v>
      </c>
    </row>
    <row r="558" spans="34:35" ht="16.5" customHeight="1">
      <c r="AH558" s="106" t="s">
        <v>937</v>
      </c>
      <c r="AI558" s="147">
        <v>4290</v>
      </c>
    </row>
    <row r="559" spans="34:35" ht="16.5" customHeight="1">
      <c r="AH559" s="106" t="s">
        <v>938</v>
      </c>
      <c r="AI559" s="147">
        <v>4290</v>
      </c>
    </row>
    <row r="560" spans="34:35" ht="16.5" customHeight="1">
      <c r="AH560" s="106" t="s">
        <v>939</v>
      </c>
      <c r="AI560" s="147">
        <v>4290</v>
      </c>
    </row>
    <row r="561" spans="34:35" ht="16.5" customHeight="1">
      <c r="AH561" s="143" t="s">
        <v>940</v>
      </c>
      <c r="AI561" s="148">
        <v>1705</v>
      </c>
    </row>
    <row r="562" spans="34:35" ht="16.5" customHeight="1">
      <c r="AH562" s="143" t="s">
        <v>941</v>
      </c>
      <c r="AI562" s="148">
        <v>1705</v>
      </c>
    </row>
    <row r="563" spans="34:35" ht="16.5" customHeight="1">
      <c r="AH563" s="144" t="s">
        <v>942</v>
      </c>
      <c r="AI563" s="149">
        <v>1375</v>
      </c>
    </row>
    <row r="564" spans="34:35" ht="16.5" customHeight="1">
      <c r="AH564" s="145" t="s">
        <v>943</v>
      </c>
      <c r="AI564" s="150">
        <v>1045</v>
      </c>
    </row>
    <row r="565" spans="34:35" ht="16.5" customHeight="1">
      <c r="AH565" s="142" t="s">
        <v>1626</v>
      </c>
      <c r="AI565" s="146">
        <v>6600</v>
      </c>
    </row>
    <row r="566" spans="34:35" ht="16.5" customHeight="1">
      <c r="AH566" s="142" t="s">
        <v>1536</v>
      </c>
      <c r="AI566" s="146">
        <v>6600</v>
      </c>
    </row>
    <row r="567" spans="34:35" ht="16.5" customHeight="1">
      <c r="AH567" s="142" t="s">
        <v>944</v>
      </c>
      <c r="AI567" s="146">
        <v>6600</v>
      </c>
    </row>
    <row r="568" spans="34:35" ht="16.5" customHeight="1">
      <c r="AH568" s="142" t="s">
        <v>945</v>
      </c>
      <c r="AI568" s="146">
        <v>5060</v>
      </c>
    </row>
    <row r="569" spans="34:35" ht="16.5" customHeight="1">
      <c r="AH569" s="106" t="s">
        <v>946</v>
      </c>
      <c r="AI569" s="147">
        <v>4290</v>
      </c>
    </row>
    <row r="570" spans="34:35" ht="16.5" customHeight="1">
      <c r="AH570" s="106" t="s">
        <v>947</v>
      </c>
      <c r="AI570" s="147">
        <v>4290</v>
      </c>
    </row>
    <row r="571" spans="34:35" ht="16.5" customHeight="1">
      <c r="AH571" s="106" t="s">
        <v>948</v>
      </c>
      <c r="AI571" s="147">
        <v>4290</v>
      </c>
    </row>
    <row r="572" spans="34:35" ht="16.5" customHeight="1">
      <c r="AH572" s="143" t="s">
        <v>949</v>
      </c>
      <c r="AI572" s="148">
        <v>1705</v>
      </c>
    </row>
    <row r="573" spans="34:35" ht="16.5" customHeight="1">
      <c r="AH573" s="143" t="s">
        <v>950</v>
      </c>
      <c r="AI573" s="148">
        <v>1705</v>
      </c>
    </row>
    <row r="574" spans="34:35" ht="16.5" customHeight="1">
      <c r="AH574" s="144" t="s">
        <v>951</v>
      </c>
      <c r="AI574" s="149">
        <v>1375</v>
      </c>
    </row>
    <row r="575" spans="34:35" ht="16.5" customHeight="1">
      <c r="AH575" s="145" t="s">
        <v>952</v>
      </c>
      <c r="AI575" s="150">
        <v>1045</v>
      </c>
    </row>
    <row r="576" spans="34:35" ht="16.5" customHeight="1">
      <c r="AH576" s="142" t="s">
        <v>1627</v>
      </c>
      <c r="AI576" s="146">
        <v>6600</v>
      </c>
    </row>
    <row r="577" spans="34:35" ht="16.5" customHeight="1">
      <c r="AH577" s="142" t="s">
        <v>1537</v>
      </c>
      <c r="AI577" s="146">
        <v>6600</v>
      </c>
    </row>
    <row r="578" spans="34:35" ht="16.5" customHeight="1">
      <c r="AH578" s="142" t="s">
        <v>953</v>
      </c>
      <c r="AI578" s="146">
        <v>6600</v>
      </c>
    </row>
    <row r="579" spans="34:35" ht="16.5" customHeight="1">
      <c r="AH579" s="142" t="s">
        <v>954</v>
      </c>
      <c r="AI579" s="146">
        <v>5060</v>
      </c>
    </row>
    <row r="580" spans="34:35" ht="16.5" customHeight="1">
      <c r="AH580" s="106" t="s">
        <v>955</v>
      </c>
      <c r="AI580" s="147">
        <v>4290</v>
      </c>
    </row>
    <row r="581" spans="34:35" ht="16.5" customHeight="1">
      <c r="AH581" s="106" t="s">
        <v>956</v>
      </c>
      <c r="AI581" s="147">
        <v>4290</v>
      </c>
    </row>
    <row r="582" spans="34:35" ht="16.5" customHeight="1">
      <c r="AH582" s="106" t="s">
        <v>957</v>
      </c>
      <c r="AI582" s="147">
        <v>4290</v>
      </c>
    </row>
    <row r="583" spans="34:35" ht="16.5" customHeight="1">
      <c r="AH583" s="143" t="s">
        <v>958</v>
      </c>
      <c r="AI583" s="148">
        <v>1705</v>
      </c>
    </row>
    <row r="584" spans="34:35" ht="16.5" customHeight="1">
      <c r="AH584" s="143" t="s">
        <v>959</v>
      </c>
      <c r="AI584" s="148">
        <v>1705</v>
      </c>
    </row>
    <row r="585" spans="34:35" ht="16.5" customHeight="1">
      <c r="AH585" s="144" t="s">
        <v>960</v>
      </c>
      <c r="AI585" s="149">
        <v>1375</v>
      </c>
    </row>
    <row r="586" spans="34:35" ht="16.5" customHeight="1">
      <c r="AH586" s="145" t="s">
        <v>961</v>
      </c>
      <c r="AI586" s="150">
        <v>1045</v>
      </c>
    </row>
    <row r="587" spans="34:35" ht="16.5" customHeight="1">
      <c r="AH587" s="142" t="s">
        <v>1628</v>
      </c>
      <c r="AI587" s="146">
        <v>4895</v>
      </c>
    </row>
    <row r="588" spans="34:35" ht="16.5" customHeight="1">
      <c r="AH588" s="142" t="s">
        <v>1538</v>
      </c>
      <c r="AI588" s="146">
        <v>4895</v>
      </c>
    </row>
    <row r="589" spans="34:35" ht="16.5" customHeight="1">
      <c r="AH589" s="142" t="s">
        <v>962</v>
      </c>
      <c r="AI589" s="146">
        <v>4895</v>
      </c>
    </row>
    <row r="590" spans="34:35" ht="16.5" customHeight="1">
      <c r="AH590" s="142" t="s">
        <v>963</v>
      </c>
      <c r="AI590" s="146">
        <v>3795</v>
      </c>
    </row>
    <row r="591" spans="34:35" ht="16.5" customHeight="1">
      <c r="AH591" s="106" t="s">
        <v>964</v>
      </c>
      <c r="AI591" s="147">
        <v>3245</v>
      </c>
    </row>
    <row r="592" spans="34:35" ht="16.5" customHeight="1">
      <c r="AH592" s="106" t="s">
        <v>965</v>
      </c>
      <c r="AI592" s="147">
        <v>3245</v>
      </c>
    </row>
    <row r="593" spans="34:35" ht="16.5" customHeight="1">
      <c r="AH593" s="106" t="s">
        <v>966</v>
      </c>
      <c r="AI593" s="147">
        <v>3245</v>
      </c>
    </row>
    <row r="594" spans="34:35" ht="16.5" customHeight="1">
      <c r="AH594" s="143" t="s">
        <v>967</v>
      </c>
      <c r="AI594" s="148">
        <v>1705</v>
      </c>
    </row>
    <row r="595" spans="34:35" ht="16.5" customHeight="1">
      <c r="AH595" s="143" t="s">
        <v>968</v>
      </c>
      <c r="AI595" s="148">
        <v>1705</v>
      </c>
    </row>
    <row r="596" spans="34:35" ht="16.5" customHeight="1">
      <c r="AH596" s="144" t="s">
        <v>969</v>
      </c>
      <c r="AI596" s="149">
        <v>1375</v>
      </c>
    </row>
    <row r="597" spans="34:35" ht="16.5" customHeight="1">
      <c r="AH597" s="145" t="s">
        <v>970</v>
      </c>
      <c r="AI597" s="150">
        <v>1045</v>
      </c>
    </row>
    <row r="598" spans="34:35" ht="16.5" customHeight="1">
      <c r="AH598" s="142" t="s">
        <v>1629</v>
      </c>
      <c r="AI598" s="146">
        <v>4895</v>
      </c>
    </row>
    <row r="599" spans="34:35" ht="16.5" customHeight="1">
      <c r="AH599" s="142" t="s">
        <v>1539</v>
      </c>
      <c r="AI599" s="146">
        <v>4895</v>
      </c>
    </row>
    <row r="600" spans="34:35" ht="16.5" customHeight="1">
      <c r="AH600" s="142" t="s">
        <v>971</v>
      </c>
      <c r="AI600" s="146">
        <v>4895</v>
      </c>
    </row>
    <row r="601" spans="34:35" ht="16.5" customHeight="1">
      <c r="AH601" s="142" t="s">
        <v>972</v>
      </c>
      <c r="AI601" s="146">
        <v>3795</v>
      </c>
    </row>
    <row r="602" spans="34:35" ht="16.5" customHeight="1">
      <c r="AH602" s="106" t="s">
        <v>973</v>
      </c>
      <c r="AI602" s="147">
        <v>3245</v>
      </c>
    </row>
    <row r="603" spans="34:35" ht="16.5" customHeight="1">
      <c r="AH603" s="106" t="s">
        <v>974</v>
      </c>
      <c r="AI603" s="147">
        <v>3245</v>
      </c>
    </row>
    <row r="604" spans="34:35" ht="16.5" customHeight="1">
      <c r="AH604" s="106" t="s">
        <v>975</v>
      </c>
      <c r="AI604" s="147">
        <v>3245</v>
      </c>
    </row>
    <row r="605" spans="34:35" ht="16.5" customHeight="1">
      <c r="AH605" s="143" t="s">
        <v>976</v>
      </c>
      <c r="AI605" s="148">
        <v>1705</v>
      </c>
    </row>
    <row r="606" spans="34:35" ht="16.5" customHeight="1">
      <c r="AH606" s="143" t="s">
        <v>977</v>
      </c>
      <c r="AI606" s="148">
        <v>1705</v>
      </c>
    </row>
    <row r="607" spans="34:35" ht="16.5" customHeight="1">
      <c r="AH607" s="144" t="s">
        <v>978</v>
      </c>
      <c r="AI607" s="149">
        <v>1375</v>
      </c>
    </row>
    <row r="608" spans="34:35" ht="16.5" customHeight="1">
      <c r="AH608" s="145" t="s">
        <v>979</v>
      </c>
      <c r="AI608" s="150">
        <v>1045</v>
      </c>
    </row>
    <row r="609" spans="34:35" ht="16.5" customHeight="1">
      <c r="AH609" s="142" t="s">
        <v>1630</v>
      </c>
      <c r="AI609" s="146">
        <v>4895</v>
      </c>
    </row>
    <row r="610" spans="34:35" ht="16.5" customHeight="1">
      <c r="AH610" s="142" t="s">
        <v>1540</v>
      </c>
      <c r="AI610" s="146">
        <v>4895</v>
      </c>
    </row>
    <row r="611" spans="34:35" ht="16.5" customHeight="1">
      <c r="AH611" s="142" t="s">
        <v>980</v>
      </c>
      <c r="AI611" s="146">
        <v>4895</v>
      </c>
    </row>
    <row r="612" spans="34:35" ht="16.5" customHeight="1">
      <c r="AH612" s="142" t="s">
        <v>981</v>
      </c>
      <c r="AI612" s="146">
        <v>3795</v>
      </c>
    </row>
    <row r="613" spans="34:35" ht="16.5" customHeight="1">
      <c r="AH613" s="106" t="s">
        <v>982</v>
      </c>
      <c r="AI613" s="147">
        <v>3245</v>
      </c>
    </row>
    <row r="614" spans="34:35" ht="16.5" customHeight="1">
      <c r="AH614" s="106" t="s">
        <v>983</v>
      </c>
      <c r="AI614" s="147">
        <v>3245</v>
      </c>
    </row>
    <row r="615" spans="34:35" ht="16.5" customHeight="1">
      <c r="AH615" s="106" t="s">
        <v>984</v>
      </c>
      <c r="AI615" s="147">
        <v>3245</v>
      </c>
    </row>
    <row r="616" spans="34:35" ht="16.5" customHeight="1">
      <c r="AH616" s="143" t="s">
        <v>985</v>
      </c>
      <c r="AI616" s="148">
        <v>1705</v>
      </c>
    </row>
    <row r="617" spans="34:35" ht="16.5" customHeight="1">
      <c r="AH617" s="143" t="s">
        <v>986</v>
      </c>
      <c r="AI617" s="148">
        <v>1705</v>
      </c>
    </row>
    <row r="618" spans="34:35" ht="16.5" customHeight="1">
      <c r="AH618" s="144" t="s">
        <v>987</v>
      </c>
      <c r="AI618" s="149">
        <v>1375</v>
      </c>
    </row>
    <row r="619" spans="34:35" ht="16.5" customHeight="1">
      <c r="AH619" s="145" t="s">
        <v>988</v>
      </c>
      <c r="AI619" s="150">
        <v>1045</v>
      </c>
    </row>
    <row r="620" spans="34:35" ht="16.5" customHeight="1">
      <c r="AH620" s="142" t="s">
        <v>1631</v>
      </c>
      <c r="AI620" s="146">
        <v>4895</v>
      </c>
    </row>
    <row r="621" spans="34:35" ht="16.5" customHeight="1">
      <c r="AH621" s="142" t="s">
        <v>1541</v>
      </c>
      <c r="AI621" s="146">
        <v>4895</v>
      </c>
    </row>
    <row r="622" spans="34:35" ht="16.5" customHeight="1">
      <c r="AH622" s="142" t="s">
        <v>989</v>
      </c>
      <c r="AI622" s="146">
        <v>4895</v>
      </c>
    </row>
    <row r="623" spans="34:35" ht="16.5" customHeight="1">
      <c r="AH623" s="142" t="s">
        <v>990</v>
      </c>
      <c r="AI623" s="146">
        <v>3795</v>
      </c>
    </row>
    <row r="624" spans="34:35" ht="16.5" customHeight="1">
      <c r="AH624" s="106" t="s">
        <v>991</v>
      </c>
      <c r="AI624" s="147">
        <v>3245</v>
      </c>
    </row>
    <row r="625" spans="34:35" ht="16.5" customHeight="1">
      <c r="AH625" s="106" t="s">
        <v>992</v>
      </c>
      <c r="AI625" s="147">
        <v>3245</v>
      </c>
    </row>
    <row r="626" spans="34:35" ht="16.5" customHeight="1">
      <c r="AH626" s="106" t="s">
        <v>993</v>
      </c>
      <c r="AI626" s="147">
        <v>3245</v>
      </c>
    </row>
    <row r="627" spans="34:35" ht="16.5" customHeight="1">
      <c r="AH627" s="143" t="s">
        <v>994</v>
      </c>
      <c r="AI627" s="148">
        <v>1705</v>
      </c>
    </row>
    <row r="628" spans="34:35" ht="16.5" customHeight="1">
      <c r="AH628" s="143" t="s">
        <v>995</v>
      </c>
      <c r="AI628" s="148">
        <v>1705</v>
      </c>
    </row>
    <row r="629" spans="34:35" ht="16.5" customHeight="1">
      <c r="AH629" s="144" t="s">
        <v>996</v>
      </c>
      <c r="AI629" s="149">
        <v>1375</v>
      </c>
    </row>
    <row r="630" spans="34:35" ht="16.5" customHeight="1">
      <c r="AH630" s="145" t="s">
        <v>997</v>
      </c>
      <c r="AI630" s="150">
        <v>1045</v>
      </c>
    </row>
    <row r="631" spans="34:35" ht="16.5" customHeight="1">
      <c r="AH631" s="142" t="s">
        <v>1632</v>
      </c>
      <c r="AI631" s="146">
        <v>4895</v>
      </c>
    </row>
    <row r="632" spans="34:35" ht="16.5" customHeight="1">
      <c r="AH632" s="142" t="s">
        <v>1542</v>
      </c>
      <c r="AI632" s="146">
        <v>4895</v>
      </c>
    </row>
    <row r="633" spans="34:35" ht="16.5" customHeight="1">
      <c r="AH633" s="142" t="s">
        <v>998</v>
      </c>
      <c r="AI633" s="146">
        <v>4895</v>
      </c>
    </row>
    <row r="634" spans="34:35" ht="16.5" customHeight="1">
      <c r="AH634" s="142" t="s">
        <v>999</v>
      </c>
      <c r="AI634" s="146">
        <v>3795</v>
      </c>
    </row>
    <row r="635" spans="34:35" ht="16.5" customHeight="1">
      <c r="AH635" s="106" t="s">
        <v>1000</v>
      </c>
      <c r="AI635" s="147">
        <v>3245</v>
      </c>
    </row>
    <row r="636" spans="34:35" ht="16.5" customHeight="1">
      <c r="AH636" s="106" t="s">
        <v>1001</v>
      </c>
      <c r="AI636" s="147">
        <v>3245</v>
      </c>
    </row>
    <row r="637" spans="34:35" ht="16.5" customHeight="1">
      <c r="AH637" s="106" t="s">
        <v>1002</v>
      </c>
      <c r="AI637" s="147">
        <v>3245</v>
      </c>
    </row>
    <row r="638" spans="34:35" ht="16.5" customHeight="1">
      <c r="AH638" s="143" t="s">
        <v>1003</v>
      </c>
      <c r="AI638" s="148">
        <v>1705</v>
      </c>
    </row>
    <row r="639" spans="34:35" ht="16.5" customHeight="1">
      <c r="AH639" s="143" t="s">
        <v>1004</v>
      </c>
      <c r="AI639" s="148">
        <v>1705</v>
      </c>
    </row>
    <row r="640" spans="34:35" ht="16.5" customHeight="1">
      <c r="AH640" s="144" t="s">
        <v>1005</v>
      </c>
      <c r="AI640" s="149">
        <v>1375</v>
      </c>
    </row>
    <row r="641" spans="34:35" ht="16.5" customHeight="1">
      <c r="AH641" s="145" t="s">
        <v>1006</v>
      </c>
      <c r="AI641" s="150">
        <v>1045</v>
      </c>
    </row>
    <row r="642" spans="34:35" ht="16.5" customHeight="1">
      <c r="AH642" s="142" t="s">
        <v>1633</v>
      </c>
      <c r="AI642" s="146">
        <v>4895</v>
      </c>
    </row>
    <row r="643" spans="34:35" ht="16.5" customHeight="1">
      <c r="AH643" s="142" t="s">
        <v>1543</v>
      </c>
      <c r="AI643" s="146">
        <v>4895</v>
      </c>
    </row>
    <row r="644" spans="34:35" ht="16.5" customHeight="1">
      <c r="AH644" s="142" t="s">
        <v>899</v>
      </c>
      <c r="AI644" s="146">
        <v>4895</v>
      </c>
    </row>
    <row r="645" spans="34:35" ht="16.5" customHeight="1">
      <c r="AH645" s="142" t="s">
        <v>900</v>
      </c>
      <c r="AI645" s="146">
        <v>3795</v>
      </c>
    </row>
    <row r="646" spans="34:35" ht="16.5" customHeight="1">
      <c r="AH646" s="106" t="s">
        <v>901</v>
      </c>
      <c r="AI646" s="147">
        <v>3245</v>
      </c>
    </row>
    <row r="647" spans="34:35" ht="16.5" customHeight="1">
      <c r="AH647" s="106" t="s">
        <v>902</v>
      </c>
      <c r="AI647" s="147">
        <v>3245</v>
      </c>
    </row>
    <row r="648" spans="34:35" ht="16.5" customHeight="1">
      <c r="AH648" s="106" t="s">
        <v>903</v>
      </c>
      <c r="AI648" s="147">
        <v>3245</v>
      </c>
    </row>
    <row r="649" spans="34:35" ht="16.5" customHeight="1">
      <c r="AH649" s="143" t="s">
        <v>904</v>
      </c>
      <c r="AI649" s="148">
        <v>1705</v>
      </c>
    </row>
    <row r="650" spans="34:35" ht="16.5" customHeight="1">
      <c r="AH650" s="143" t="s">
        <v>905</v>
      </c>
      <c r="AI650" s="148">
        <v>1705</v>
      </c>
    </row>
    <row r="651" spans="34:35" ht="16.5" customHeight="1">
      <c r="AH651" s="144" t="s">
        <v>906</v>
      </c>
      <c r="AI651" s="149">
        <v>1375</v>
      </c>
    </row>
    <row r="652" spans="34:35" ht="16.5" customHeight="1">
      <c r="AH652" s="145" t="s">
        <v>907</v>
      </c>
      <c r="AI652" s="150">
        <v>1045</v>
      </c>
    </row>
    <row r="653" spans="34:35" ht="16.5" customHeight="1">
      <c r="AH653" s="142" t="s">
        <v>1634</v>
      </c>
      <c r="AI653" s="146">
        <v>4895</v>
      </c>
    </row>
    <row r="654" spans="34:35" ht="16.5" customHeight="1">
      <c r="AH654" s="142" t="s">
        <v>1544</v>
      </c>
      <c r="AI654" s="146">
        <v>4895</v>
      </c>
    </row>
    <row r="655" spans="34:35" ht="16.5" customHeight="1">
      <c r="AH655" s="142" t="s">
        <v>1007</v>
      </c>
      <c r="AI655" s="146">
        <v>4895</v>
      </c>
    </row>
    <row r="656" spans="34:35" ht="16.5" customHeight="1">
      <c r="AH656" s="142" t="s">
        <v>1008</v>
      </c>
      <c r="AI656" s="146">
        <v>3795</v>
      </c>
    </row>
    <row r="657" spans="34:35" ht="16.5" customHeight="1">
      <c r="AH657" s="106" t="s">
        <v>1009</v>
      </c>
      <c r="AI657" s="147">
        <v>3245</v>
      </c>
    </row>
    <row r="658" spans="34:35" ht="16.5" customHeight="1">
      <c r="AH658" s="106" t="s">
        <v>1010</v>
      </c>
      <c r="AI658" s="147">
        <v>3245</v>
      </c>
    </row>
    <row r="659" spans="34:35" ht="16.5" customHeight="1">
      <c r="AH659" s="106" t="s">
        <v>1011</v>
      </c>
      <c r="AI659" s="147">
        <v>3245</v>
      </c>
    </row>
    <row r="660" spans="34:35" ht="16.5" customHeight="1">
      <c r="AH660" s="143" t="s">
        <v>1012</v>
      </c>
      <c r="AI660" s="148">
        <v>1705</v>
      </c>
    </row>
    <row r="661" spans="34:35" ht="16.5" customHeight="1">
      <c r="AH661" s="143" t="s">
        <v>1013</v>
      </c>
      <c r="AI661" s="148">
        <v>1705</v>
      </c>
    </row>
    <row r="662" spans="34:35" ht="16.5" customHeight="1">
      <c r="AH662" s="144" t="s">
        <v>1014</v>
      </c>
      <c r="AI662" s="149">
        <v>1375</v>
      </c>
    </row>
    <row r="663" spans="34:35" ht="16.5" customHeight="1">
      <c r="AH663" s="145" t="s">
        <v>1015</v>
      </c>
      <c r="AI663" s="150">
        <v>1045</v>
      </c>
    </row>
    <row r="664" spans="34:35" ht="16.5" customHeight="1">
      <c r="AH664" s="142" t="s">
        <v>1635</v>
      </c>
      <c r="AI664" s="146">
        <v>6380</v>
      </c>
    </row>
    <row r="665" spans="34:35" ht="16.5" customHeight="1">
      <c r="AH665" s="142" t="s">
        <v>1545</v>
      </c>
      <c r="AI665" s="146">
        <v>6380</v>
      </c>
    </row>
    <row r="666" spans="34:35" ht="16.5" customHeight="1">
      <c r="AH666" s="142" t="s">
        <v>1016</v>
      </c>
      <c r="AI666" s="146">
        <v>6380</v>
      </c>
    </row>
    <row r="667" spans="34:35" ht="16.5" customHeight="1">
      <c r="AH667" s="142" t="s">
        <v>1017</v>
      </c>
      <c r="AI667" s="146">
        <v>4895</v>
      </c>
    </row>
    <row r="668" spans="34:35" ht="16.5" customHeight="1">
      <c r="AH668" s="106" t="s">
        <v>1018</v>
      </c>
      <c r="AI668" s="147">
        <v>4180</v>
      </c>
    </row>
    <row r="669" spans="34:35" ht="16.5" customHeight="1">
      <c r="AH669" s="106" t="s">
        <v>1019</v>
      </c>
      <c r="AI669" s="147">
        <v>4180</v>
      </c>
    </row>
    <row r="670" spans="34:35" ht="16.5" customHeight="1">
      <c r="AH670" s="106" t="s">
        <v>1020</v>
      </c>
      <c r="AI670" s="147">
        <v>4180</v>
      </c>
    </row>
    <row r="671" spans="34:35" ht="16.5" customHeight="1">
      <c r="AH671" s="143" t="s">
        <v>1021</v>
      </c>
      <c r="AI671" s="148">
        <v>1705</v>
      </c>
    </row>
    <row r="672" spans="34:35" ht="16.5" customHeight="1">
      <c r="AH672" s="143" t="s">
        <v>1022</v>
      </c>
      <c r="AI672" s="148">
        <v>1705</v>
      </c>
    </row>
    <row r="673" spans="34:35" ht="16.5" customHeight="1">
      <c r="AH673" s="144" t="s">
        <v>1023</v>
      </c>
      <c r="AI673" s="149">
        <v>1320</v>
      </c>
    </row>
    <row r="674" spans="34:35" ht="16.5" customHeight="1">
      <c r="AH674" s="145" t="s">
        <v>1024</v>
      </c>
      <c r="AI674" s="150">
        <v>1045</v>
      </c>
    </row>
    <row r="675" spans="34:35" ht="16.5" customHeight="1">
      <c r="AH675" s="142" t="s">
        <v>1636</v>
      </c>
      <c r="AI675" s="146">
        <v>6380</v>
      </c>
    </row>
    <row r="676" spans="34:35" ht="16.5" customHeight="1">
      <c r="AH676" s="142" t="s">
        <v>1546</v>
      </c>
      <c r="AI676" s="146">
        <v>6380</v>
      </c>
    </row>
    <row r="677" spans="34:35" ht="16.5" customHeight="1">
      <c r="AH677" s="142" t="s">
        <v>1025</v>
      </c>
      <c r="AI677" s="146">
        <v>6380</v>
      </c>
    </row>
    <row r="678" spans="34:35" ht="16.5" customHeight="1">
      <c r="AH678" s="142" t="s">
        <v>1026</v>
      </c>
      <c r="AI678" s="146">
        <v>4895</v>
      </c>
    </row>
    <row r="679" spans="34:35" ht="16.5" customHeight="1">
      <c r="AH679" s="106" t="s">
        <v>1027</v>
      </c>
      <c r="AI679" s="147">
        <v>4180</v>
      </c>
    </row>
    <row r="680" spans="34:35" ht="16.5" customHeight="1">
      <c r="AH680" s="106" t="s">
        <v>1028</v>
      </c>
      <c r="AI680" s="147">
        <v>4180</v>
      </c>
    </row>
    <row r="681" spans="34:35" ht="16.5" customHeight="1">
      <c r="AH681" s="106" t="s">
        <v>1029</v>
      </c>
      <c r="AI681" s="147">
        <v>4180</v>
      </c>
    </row>
    <row r="682" spans="34:35" ht="16.5" customHeight="1">
      <c r="AH682" s="143" t="s">
        <v>1030</v>
      </c>
      <c r="AI682" s="148">
        <v>1705</v>
      </c>
    </row>
    <row r="683" spans="34:35" ht="16.5" customHeight="1">
      <c r="AH683" s="143" t="s">
        <v>1031</v>
      </c>
      <c r="AI683" s="148">
        <v>1705</v>
      </c>
    </row>
    <row r="684" spans="34:35" ht="16.5" customHeight="1">
      <c r="AH684" s="144" t="s">
        <v>1032</v>
      </c>
      <c r="AI684" s="149">
        <v>1320</v>
      </c>
    </row>
    <row r="685" spans="34:35" ht="16.5" customHeight="1">
      <c r="AH685" s="145" t="s">
        <v>1033</v>
      </c>
      <c r="AI685" s="150">
        <v>1045</v>
      </c>
    </row>
    <row r="686" spans="34:35" ht="16.5" customHeight="1">
      <c r="AH686" s="142" t="s">
        <v>1637</v>
      </c>
      <c r="AI686" s="146">
        <v>6380</v>
      </c>
    </row>
    <row r="687" spans="34:35" ht="16.5" customHeight="1">
      <c r="AH687" s="142" t="s">
        <v>1547</v>
      </c>
      <c r="AI687" s="146">
        <v>6380</v>
      </c>
    </row>
    <row r="688" spans="34:35" ht="16.5" customHeight="1">
      <c r="AH688" s="142" t="s">
        <v>1034</v>
      </c>
      <c r="AI688" s="146">
        <v>6380</v>
      </c>
    </row>
    <row r="689" spans="34:35" ht="16.5" customHeight="1">
      <c r="AH689" s="142" t="s">
        <v>1035</v>
      </c>
      <c r="AI689" s="146">
        <v>4895</v>
      </c>
    </row>
    <row r="690" spans="34:35" ht="16.5" customHeight="1">
      <c r="AH690" s="106" t="s">
        <v>1036</v>
      </c>
      <c r="AI690" s="147">
        <v>4180</v>
      </c>
    </row>
    <row r="691" spans="34:35" ht="16.5" customHeight="1">
      <c r="AH691" s="106" t="s">
        <v>1037</v>
      </c>
      <c r="AI691" s="147">
        <v>4180</v>
      </c>
    </row>
    <row r="692" spans="34:35" ht="16.5" customHeight="1">
      <c r="AH692" s="106" t="s">
        <v>1038</v>
      </c>
      <c r="AI692" s="147">
        <v>4180</v>
      </c>
    </row>
    <row r="693" spans="34:35" ht="16.5" customHeight="1">
      <c r="AH693" s="143" t="s">
        <v>1039</v>
      </c>
      <c r="AI693" s="148">
        <v>1705</v>
      </c>
    </row>
    <row r="694" spans="34:35" ht="16.5" customHeight="1">
      <c r="AH694" s="143" t="s">
        <v>1040</v>
      </c>
      <c r="AI694" s="148">
        <v>1705</v>
      </c>
    </row>
    <row r="695" spans="34:35" ht="16.5" customHeight="1">
      <c r="AH695" s="144" t="s">
        <v>1041</v>
      </c>
      <c r="AI695" s="149">
        <v>1320</v>
      </c>
    </row>
    <row r="696" spans="34:35" ht="16.5" customHeight="1">
      <c r="AH696" s="145" t="s">
        <v>1042</v>
      </c>
      <c r="AI696" s="150">
        <v>1045</v>
      </c>
    </row>
    <row r="697" spans="34:35" ht="16.5" customHeight="1">
      <c r="AH697" s="142" t="s">
        <v>1638</v>
      </c>
      <c r="AI697" s="146">
        <v>6380</v>
      </c>
    </row>
    <row r="698" spans="34:35" ht="16.5" customHeight="1">
      <c r="AH698" s="142" t="s">
        <v>1548</v>
      </c>
      <c r="AI698" s="146">
        <v>6380</v>
      </c>
    </row>
    <row r="699" spans="34:35" ht="16.5" customHeight="1">
      <c r="AH699" s="142" t="s">
        <v>1043</v>
      </c>
      <c r="AI699" s="146">
        <v>6380</v>
      </c>
    </row>
    <row r="700" spans="34:35" ht="16.5" customHeight="1">
      <c r="AH700" s="142" t="s">
        <v>1044</v>
      </c>
      <c r="AI700" s="146">
        <v>4895</v>
      </c>
    </row>
    <row r="701" spans="34:35" ht="16.5" customHeight="1">
      <c r="AH701" s="106" t="s">
        <v>1045</v>
      </c>
      <c r="AI701" s="147">
        <v>4180</v>
      </c>
    </row>
    <row r="702" spans="34:35" ht="16.5" customHeight="1">
      <c r="AH702" s="106" t="s">
        <v>1046</v>
      </c>
      <c r="AI702" s="147">
        <v>4180</v>
      </c>
    </row>
    <row r="703" spans="34:35" ht="16.5" customHeight="1">
      <c r="AH703" s="106" t="s">
        <v>1047</v>
      </c>
      <c r="AI703" s="147">
        <v>4180</v>
      </c>
    </row>
    <row r="704" spans="34:35" ht="16.5" customHeight="1">
      <c r="AH704" s="143" t="s">
        <v>1048</v>
      </c>
      <c r="AI704" s="148">
        <v>1705</v>
      </c>
    </row>
    <row r="705" spans="34:35" ht="16.5" customHeight="1">
      <c r="AH705" s="143" t="s">
        <v>1049</v>
      </c>
      <c r="AI705" s="148">
        <v>1705</v>
      </c>
    </row>
    <row r="706" spans="34:35" ht="16.5" customHeight="1">
      <c r="AH706" s="144" t="s">
        <v>1050</v>
      </c>
      <c r="AI706" s="149">
        <v>1320</v>
      </c>
    </row>
    <row r="707" spans="34:35" ht="16.5" customHeight="1">
      <c r="AH707" s="145" t="s">
        <v>1051</v>
      </c>
      <c r="AI707" s="150">
        <v>1045</v>
      </c>
    </row>
    <row r="708" spans="34:35" ht="16.5" customHeight="1">
      <c r="AH708" s="142" t="s">
        <v>1639</v>
      </c>
      <c r="AI708" s="146">
        <v>6380</v>
      </c>
    </row>
    <row r="709" spans="34:35" ht="16.5" customHeight="1">
      <c r="AH709" s="142" t="s">
        <v>1549</v>
      </c>
      <c r="AI709" s="146">
        <v>6380</v>
      </c>
    </row>
    <row r="710" spans="34:35" ht="16.5" customHeight="1">
      <c r="AH710" s="142" t="s">
        <v>1052</v>
      </c>
      <c r="AI710" s="146">
        <v>6380</v>
      </c>
    </row>
    <row r="711" spans="34:35" ht="16.5" customHeight="1">
      <c r="AH711" s="142" t="s">
        <v>1053</v>
      </c>
      <c r="AI711" s="146">
        <v>4895</v>
      </c>
    </row>
    <row r="712" spans="34:35" ht="16.5" customHeight="1">
      <c r="AH712" s="106" t="s">
        <v>1054</v>
      </c>
      <c r="AI712" s="147">
        <v>4180</v>
      </c>
    </row>
    <row r="713" spans="34:35" ht="16.5" customHeight="1">
      <c r="AH713" s="106" t="s">
        <v>1055</v>
      </c>
      <c r="AI713" s="147">
        <v>4180</v>
      </c>
    </row>
    <row r="714" spans="34:35" ht="16.5" customHeight="1">
      <c r="AH714" s="106" t="s">
        <v>1056</v>
      </c>
      <c r="AI714" s="147">
        <v>4180</v>
      </c>
    </row>
    <row r="715" spans="34:35" ht="16.5" customHeight="1">
      <c r="AH715" s="143" t="s">
        <v>1057</v>
      </c>
      <c r="AI715" s="148">
        <v>1705</v>
      </c>
    </row>
    <row r="716" spans="34:35" ht="16.5" customHeight="1">
      <c r="AH716" s="143" t="s">
        <v>1058</v>
      </c>
      <c r="AI716" s="148">
        <v>1705</v>
      </c>
    </row>
    <row r="717" spans="34:35" ht="16.5" customHeight="1">
      <c r="AH717" s="144" t="s">
        <v>1059</v>
      </c>
      <c r="AI717" s="149">
        <v>1320</v>
      </c>
    </row>
    <row r="718" spans="34:35" ht="16.5" customHeight="1">
      <c r="AH718" s="145" t="s">
        <v>1060</v>
      </c>
      <c r="AI718" s="150">
        <v>1045</v>
      </c>
    </row>
    <row r="719" spans="34:35" ht="16.5" customHeight="1">
      <c r="AH719" s="142" t="s">
        <v>1640</v>
      </c>
      <c r="AI719" s="146">
        <v>6380</v>
      </c>
    </row>
    <row r="720" spans="34:35" ht="16.5" customHeight="1">
      <c r="AH720" s="142" t="s">
        <v>1550</v>
      </c>
      <c r="AI720" s="146">
        <v>6380</v>
      </c>
    </row>
    <row r="721" spans="34:35" ht="16.5" customHeight="1">
      <c r="AH721" s="142" t="s">
        <v>1061</v>
      </c>
      <c r="AI721" s="146">
        <v>6380</v>
      </c>
    </row>
    <row r="722" spans="34:35" ht="16.5" customHeight="1">
      <c r="AH722" s="142" t="s">
        <v>1062</v>
      </c>
      <c r="AI722" s="146">
        <v>4895</v>
      </c>
    </row>
    <row r="723" spans="34:35" ht="16.5" customHeight="1">
      <c r="AH723" s="106" t="s">
        <v>1063</v>
      </c>
      <c r="AI723" s="147">
        <v>4180</v>
      </c>
    </row>
    <row r="724" spans="34:35" ht="16.5" customHeight="1">
      <c r="AH724" s="106" t="s">
        <v>1064</v>
      </c>
      <c r="AI724" s="147">
        <v>4180</v>
      </c>
    </row>
    <row r="725" spans="34:35" ht="16.5" customHeight="1">
      <c r="AH725" s="106" t="s">
        <v>1065</v>
      </c>
      <c r="AI725" s="147">
        <v>4180</v>
      </c>
    </row>
    <row r="726" spans="34:35" ht="16.5" customHeight="1">
      <c r="AH726" s="143" t="s">
        <v>1066</v>
      </c>
      <c r="AI726" s="148">
        <v>1705</v>
      </c>
    </row>
    <row r="727" spans="34:35" ht="16.5" customHeight="1">
      <c r="AH727" s="143" t="s">
        <v>1067</v>
      </c>
      <c r="AI727" s="148">
        <v>1705</v>
      </c>
    </row>
    <row r="728" spans="34:35" ht="16.5" customHeight="1">
      <c r="AH728" s="144" t="s">
        <v>1068</v>
      </c>
      <c r="AI728" s="149">
        <v>1320</v>
      </c>
    </row>
    <row r="729" spans="34:35" ht="16.5" customHeight="1">
      <c r="AH729" s="145" t="s">
        <v>1069</v>
      </c>
      <c r="AI729" s="150">
        <v>1045</v>
      </c>
    </row>
    <row r="730" spans="34:35" ht="16.5" customHeight="1">
      <c r="AH730" s="142" t="s">
        <v>1641</v>
      </c>
      <c r="AI730" s="146">
        <v>6380</v>
      </c>
    </row>
    <row r="731" spans="34:35" ht="16.5" customHeight="1">
      <c r="AH731" s="142" t="s">
        <v>1551</v>
      </c>
      <c r="AI731" s="146">
        <v>6380</v>
      </c>
    </row>
    <row r="732" spans="34:35" ht="16.5" customHeight="1">
      <c r="AH732" s="142" t="s">
        <v>1070</v>
      </c>
      <c r="AI732" s="146">
        <v>6380</v>
      </c>
    </row>
    <row r="733" spans="34:35" ht="16.5" customHeight="1">
      <c r="AH733" s="142" t="s">
        <v>1071</v>
      </c>
      <c r="AI733" s="146">
        <v>4895</v>
      </c>
    </row>
    <row r="734" spans="34:35" ht="16.5" customHeight="1">
      <c r="AH734" s="106" t="s">
        <v>1072</v>
      </c>
      <c r="AI734" s="147">
        <v>4180</v>
      </c>
    </row>
    <row r="735" spans="34:35" ht="16.5" customHeight="1">
      <c r="AH735" s="106" t="s">
        <v>1073</v>
      </c>
      <c r="AI735" s="147">
        <v>4180</v>
      </c>
    </row>
    <row r="736" spans="34:35" ht="16.5" customHeight="1">
      <c r="AH736" s="106" t="s">
        <v>1074</v>
      </c>
      <c r="AI736" s="147">
        <v>4180</v>
      </c>
    </row>
    <row r="737" spans="34:35" ht="16.5" customHeight="1">
      <c r="AH737" s="143" t="s">
        <v>1075</v>
      </c>
      <c r="AI737" s="148">
        <v>1705</v>
      </c>
    </row>
    <row r="738" spans="34:35" ht="16.5" customHeight="1">
      <c r="AH738" s="143" t="s">
        <v>1076</v>
      </c>
      <c r="AI738" s="148">
        <v>1705</v>
      </c>
    </row>
    <row r="739" spans="34:35" ht="16.5" customHeight="1">
      <c r="AH739" s="144" t="s">
        <v>1077</v>
      </c>
      <c r="AI739" s="149">
        <v>1320</v>
      </c>
    </row>
    <row r="740" spans="34:35" ht="16.5" customHeight="1">
      <c r="AH740" s="145" t="s">
        <v>1078</v>
      </c>
      <c r="AI740" s="150">
        <v>1045</v>
      </c>
    </row>
    <row r="741" spans="34:35" ht="16.5" customHeight="1">
      <c r="AH741" s="142" t="s">
        <v>1642</v>
      </c>
      <c r="AI741" s="146">
        <v>6380</v>
      </c>
    </row>
    <row r="742" spans="34:35" ht="16.5" customHeight="1">
      <c r="AH742" s="142" t="s">
        <v>1552</v>
      </c>
      <c r="AI742" s="146">
        <v>6380</v>
      </c>
    </row>
    <row r="743" spans="34:35" ht="16.5" customHeight="1">
      <c r="AH743" s="142" t="s">
        <v>1079</v>
      </c>
      <c r="AI743" s="146">
        <v>6380</v>
      </c>
    </row>
    <row r="744" spans="34:35" ht="16.5" customHeight="1">
      <c r="AH744" s="142" t="s">
        <v>1080</v>
      </c>
      <c r="AI744" s="146">
        <v>4895</v>
      </c>
    </row>
    <row r="745" spans="34:35" ht="16.5" customHeight="1">
      <c r="AH745" s="106" t="s">
        <v>1081</v>
      </c>
      <c r="AI745" s="147">
        <v>4180</v>
      </c>
    </row>
    <row r="746" spans="34:35" ht="16.5" customHeight="1">
      <c r="AH746" s="106" t="s">
        <v>1082</v>
      </c>
      <c r="AI746" s="147">
        <v>4180</v>
      </c>
    </row>
    <row r="747" spans="34:35" ht="16.5" customHeight="1">
      <c r="AH747" s="106" t="s">
        <v>1083</v>
      </c>
      <c r="AI747" s="147">
        <v>4180</v>
      </c>
    </row>
    <row r="748" spans="34:35" ht="16.5" customHeight="1">
      <c r="AH748" s="143" t="s">
        <v>1084</v>
      </c>
      <c r="AI748" s="148">
        <v>1705</v>
      </c>
    </row>
    <row r="749" spans="34:35" ht="16.5" customHeight="1">
      <c r="AH749" s="143" t="s">
        <v>1085</v>
      </c>
      <c r="AI749" s="148">
        <v>1705</v>
      </c>
    </row>
    <row r="750" spans="34:35" ht="16.5" customHeight="1">
      <c r="AH750" s="144" t="s">
        <v>1086</v>
      </c>
      <c r="AI750" s="149">
        <v>1320</v>
      </c>
    </row>
    <row r="751" spans="34:35" ht="16.5" customHeight="1">
      <c r="AH751" s="145" t="s">
        <v>1087</v>
      </c>
      <c r="AI751" s="150">
        <v>1045</v>
      </c>
    </row>
    <row r="752" spans="34:35" ht="16.5" customHeight="1">
      <c r="AH752" s="142" t="s">
        <v>1643</v>
      </c>
      <c r="AI752" s="146">
        <v>6380</v>
      </c>
    </row>
    <row r="753" spans="34:35" ht="16.5" customHeight="1">
      <c r="AH753" s="142" t="s">
        <v>1553</v>
      </c>
      <c r="AI753" s="146">
        <v>6380</v>
      </c>
    </row>
    <row r="754" spans="34:35" ht="16.5" customHeight="1">
      <c r="AH754" s="142" t="s">
        <v>1088</v>
      </c>
      <c r="AI754" s="146">
        <v>6380</v>
      </c>
    </row>
    <row r="755" spans="34:35" ht="16.5" customHeight="1">
      <c r="AH755" s="142" t="s">
        <v>1089</v>
      </c>
      <c r="AI755" s="146">
        <v>4895</v>
      </c>
    </row>
    <row r="756" spans="34:35" ht="16.5" customHeight="1">
      <c r="AH756" s="106" t="s">
        <v>1090</v>
      </c>
      <c r="AI756" s="147">
        <v>4180</v>
      </c>
    </row>
    <row r="757" spans="34:35" ht="16.5" customHeight="1">
      <c r="AH757" s="106" t="s">
        <v>1091</v>
      </c>
      <c r="AI757" s="147">
        <v>4180</v>
      </c>
    </row>
    <row r="758" spans="34:35" ht="16.5" customHeight="1">
      <c r="AH758" s="106" t="s">
        <v>1092</v>
      </c>
      <c r="AI758" s="147">
        <v>4180</v>
      </c>
    </row>
    <row r="759" spans="34:35" ht="16.5" customHeight="1">
      <c r="AH759" s="143" t="s">
        <v>1093</v>
      </c>
      <c r="AI759" s="148">
        <v>1705</v>
      </c>
    </row>
    <row r="760" spans="34:35" ht="16.5" customHeight="1">
      <c r="AH760" s="143" t="s">
        <v>1094</v>
      </c>
      <c r="AI760" s="148">
        <v>1705</v>
      </c>
    </row>
    <row r="761" spans="34:35" ht="16.5" customHeight="1">
      <c r="AH761" s="144" t="s">
        <v>1095</v>
      </c>
      <c r="AI761" s="149">
        <v>1320</v>
      </c>
    </row>
    <row r="762" spans="34:35" ht="16.5" customHeight="1">
      <c r="AH762" s="145" t="s">
        <v>1096</v>
      </c>
      <c r="AI762" s="150">
        <v>1045</v>
      </c>
    </row>
    <row r="763" spans="34:35" ht="16.5" customHeight="1">
      <c r="AH763" s="142" t="s">
        <v>1644</v>
      </c>
      <c r="AI763" s="146">
        <v>6380</v>
      </c>
    </row>
    <row r="764" spans="34:35" ht="16.5" customHeight="1">
      <c r="AH764" s="142" t="s">
        <v>1554</v>
      </c>
      <c r="AI764" s="146">
        <v>6380</v>
      </c>
    </row>
    <row r="765" spans="34:35" ht="16.5" customHeight="1">
      <c r="AH765" s="142" t="s">
        <v>1097</v>
      </c>
      <c r="AI765" s="146">
        <v>6380</v>
      </c>
    </row>
    <row r="766" spans="34:35" ht="16.5" customHeight="1">
      <c r="AH766" s="142" t="s">
        <v>1098</v>
      </c>
      <c r="AI766" s="146">
        <v>4895</v>
      </c>
    </row>
    <row r="767" spans="34:35" ht="16.5" customHeight="1">
      <c r="AH767" s="106" t="s">
        <v>1099</v>
      </c>
      <c r="AI767" s="147">
        <v>4180</v>
      </c>
    </row>
    <row r="768" spans="34:35" ht="16.5" customHeight="1">
      <c r="AH768" s="106" t="s">
        <v>1100</v>
      </c>
      <c r="AI768" s="147">
        <v>4180</v>
      </c>
    </row>
    <row r="769" spans="34:35" ht="16.5" customHeight="1">
      <c r="AH769" s="106" t="s">
        <v>1101</v>
      </c>
      <c r="AI769" s="147">
        <v>4180</v>
      </c>
    </row>
    <row r="770" spans="34:35" ht="16.5" customHeight="1">
      <c r="AH770" s="143" t="s">
        <v>1102</v>
      </c>
      <c r="AI770" s="148">
        <v>1705</v>
      </c>
    </row>
    <row r="771" spans="34:35" ht="16.5" customHeight="1">
      <c r="AH771" s="143" t="s">
        <v>1103</v>
      </c>
      <c r="AI771" s="148">
        <v>1705</v>
      </c>
    </row>
    <row r="772" spans="34:35" ht="16.5" customHeight="1">
      <c r="AH772" s="144" t="s">
        <v>1104</v>
      </c>
      <c r="AI772" s="149">
        <v>1320</v>
      </c>
    </row>
    <row r="773" spans="34:35" ht="16.5" customHeight="1">
      <c r="AH773" s="145" t="s">
        <v>1105</v>
      </c>
      <c r="AI773" s="150">
        <v>1045</v>
      </c>
    </row>
    <row r="774" spans="34:35" ht="16.5" customHeight="1">
      <c r="AH774" s="142" t="s">
        <v>1645</v>
      </c>
      <c r="AI774" s="146">
        <v>6380</v>
      </c>
    </row>
    <row r="775" spans="34:35" ht="16.5" customHeight="1">
      <c r="AH775" s="142" t="s">
        <v>1555</v>
      </c>
      <c r="AI775" s="146">
        <v>6380</v>
      </c>
    </row>
    <row r="776" spans="34:35" ht="16.5" customHeight="1">
      <c r="AH776" s="142" t="s">
        <v>1106</v>
      </c>
      <c r="AI776" s="146">
        <v>6380</v>
      </c>
    </row>
    <row r="777" spans="34:35" ht="16.5" customHeight="1">
      <c r="AH777" s="142" t="s">
        <v>1107</v>
      </c>
      <c r="AI777" s="146">
        <v>5005</v>
      </c>
    </row>
    <row r="778" spans="34:35" ht="16.5" customHeight="1">
      <c r="AH778" s="106" t="s">
        <v>1108</v>
      </c>
      <c r="AI778" s="147">
        <v>4180</v>
      </c>
    </row>
    <row r="779" spans="34:35" ht="16.5" customHeight="1">
      <c r="AH779" s="106" t="s">
        <v>1109</v>
      </c>
      <c r="AI779" s="147">
        <v>4180</v>
      </c>
    </row>
    <row r="780" spans="34:35" ht="16.5" customHeight="1">
      <c r="AH780" s="106" t="s">
        <v>1110</v>
      </c>
      <c r="AI780" s="147">
        <v>4180</v>
      </c>
    </row>
    <row r="781" spans="34:35" ht="16.5" customHeight="1">
      <c r="AH781" s="143" t="s">
        <v>1111</v>
      </c>
      <c r="AI781" s="148">
        <v>1760</v>
      </c>
    </row>
    <row r="782" spans="34:35" ht="16.5" customHeight="1">
      <c r="AH782" s="143" t="s">
        <v>1112</v>
      </c>
      <c r="AI782" s="148">
        <v>1760</v>
      </c>
    </row>
    <row r="783" spans="34:35" ht="16.5" customHeight="1">
      <c r="AH783" s="144" t="s">
        <v>1113</v>
      </c>
      <c r="AI783" s="149">
        <v>1430</v>
      </c>
    </row>
    <row r="784" spans="34:35" ht="16.5" customHeight="1">
      <c r="AH784" s="145" t="s">
        <v>1114</v>
      </c>
      <c r="AI784" s="150">
        <v>1100</v>
      </c>
    </row>
    <row r="785" spans="34:35" ht="16.5" customHeight="1">
      <c r="AH785" s="142" t="s">
        <v>1646</v>
      </c>
      <c r="AI785" s="146">
        <v>6380</v>
      </c>
    </row>
    <row r="786" spans="34:35" ht="16.5" customHeight="1">
      <c r="AH786" s="142" t="s">
        <v>1556</v>
      </c>
      <c r="AI786" s="146">
        <v>6380</v>
      </c>
    </row>
    <row r="787" spans="34:35" ht="16.5" customHeight="1">
      <c r="AH787" s="142" t="s">
        <v>1286</v>
      </c>
      <c r="AI787" s="146">
        <v>6380</v>
      </c>
    </row>
    <row r="788" spans="34:35" ht="16.5" customHeight="1">
      <c r="AH788" s="142" t="s">
        <v>1287</v>
      </c>
      <c r="AI788" s="146">
        <v>5005</v>
      </c>
    </row>
    <row r="789" spans="34:35" ht="16.5" customHeight="1">
      <c r="AH789" s="106" t="s">
        <v>1288</v>
      </c>
      <c r="AI789" s="147">
        <v>4180</v>
      </c>
    </row>
    <row r="790" spans="34:35" ht="16.5" customHeight="1">
      <c r="AH790" s="106" t="s">
        <v>1289</v>
      </c>
      <c r="AI790" s="147">
        <v>4180</v>
      </c>
    </row>
    <row r="791" spans="34:35" ht="16.5" customHeight="1">
      <c r="AH791" s="106" t="s">
        <v>1290</v>
      </c>
      <c r="AI791" s="147">
        <v>4180</v>
      </c>
    </row>
    <row r="792" spans="34:35" ht="16.5" customHeight="1">
      <c r="AH792" s="143" t="s">
        <v>1291</v>
      </c>
      <c r="AI792" s="148">
        <v>1760</v>
      </c>
    </row>
    <row r="793" spans="34:35" ht="16.5" customHeight="1">
      <c r="AH793" s="143" t="s">
        <v>1292</v>
      </c>
      <c r="AI793" s="148">
        <v>1760</v>
      </c>
    </row>
    <row r="794" spans="34:35" ht="16.5" customHeight="1">
      <c r="AH794" s="144" t="s">
        <v>1293</v>
      </c>
      <c r="AI794" s="149">
        <v>1430</v>
      </c>
    </row>
    <row r="795" spans="34:35" ht="16.5" customHeight="1">
      <c r="AH795" s="145" t="s">
        <v>1294</v>
      </c>
      <c r="AI795" s="150">
        <v>1100</v>
      </c>
    </row>
    <row r="796" spans="34:35" ht="16.5" customHeight="1">
      <c r="AH796" s="142" t="s">
        <v>1647</v>
      </c>
      <c r="AI796" s="146">
        <v>6380</v>
      </c>
    </row>
    <row r="797" spans="34:35" ht="16.5" customHeight="1">
      <c r="AH797" s="142" t="s">
        <v>1557</v>
      </c>
      <c r="AI797" s="146">
        <v>6380</v>
      </c>
    </row>
    <row r="798" spans="34:35" ht="16.5" customHeight="1">
      <c r="AH798" s="142" t="s">
        <v>1295</v>
      </c>
      <c r="AI798" s="146">
        <v>6380</v>
      </c>
    </row>
    <row r="799" spans="34:35" ht="16.5" customHeight="1">
      <c r="AH799" s="142" t="s">
        <v>1296</v>
      </c>
      <c r="AI799" s="146">
        <v>5005</v>
      </c>
    </row>
    <row r="800" spans="34:35" ht="16.5" customHeight="1">
      <c r="AH800" s="106" t="s">
        <v>1297</v>
      </c>
      <c r="AI800" s="147">
        <v>4180</v>
      </c>
    </row>
    <row r="801" spans="34:35" ht="16.5" customHeight="1">
      <c r="AH801" s="106" t="s">
        <v>1298</v>
      </c>
      <c r="AI801" s="147">
        <v>4180</v>
      </c>
    </row>
    <row r="802" spans="34:35" ht="16.5" customHeight="1">
      <c r="AH802" s="106" t="s">
        <v>1299</v>
      </c>
      <c r="AI802" s="147">
        <v>4180</v>
      </c>
    </row>
    <row r="803" spans="34:35" ht="16.5" customHeight="1">
      <c r="AH803" s="143" t="s">
        <v>1300</v>
      </c>
      <c r="AI803" s="148">
        <v>1760</v>
      </c>
    </row>
    <row r="804" spans="34:35" ht="16.5" customHeight="1">
      <c r="AH804" s="143" t="s">
        <v>1301</v>
      </c>
      <c r="AI804" s="148">
        <v>1760</v>
      </c>
    </row>
    <row r="805" spans="34:35" ht="16.5" customHeight="1">
      <c r="AH805" s="144" t="s">
        <v>1302</v>
      </c>
      <c r="AI805" s="149">
        <v>1430</v>
      </c>
    </row>
    <row r="806" spans="34:35" ht="16.5" customHeight="1">
      <c r="AH806" s="145" t="s">
        <v>1303</v>
      </c>
      <c r="AI806" s="150">
        <v>1100</v>
      </c>
    </row>
    <row r="807" spans="34:35" ht="16.5" customHeight="1">
      <c r="AH807" s="142" t="s">
        <v>1648</v>
      </c>
      <c r="AI807" s="146">
        <v>6380</v>
      </c>
    </row>
    <row r="808" spans="34:35" ht="16.5" customHeight="1">
      <c r="AH808" s="142" t="s">
        <v>1558</v>
      </c>
      <c r="AI808" s="146">
        <v>6380</v>
      </c>
    </row>
    <row r="809" spans="34:35" ht="16.5" customHeight="1">
      <c r="AH809" s="142" t="s">
        <v>1115</v>
      </c>
      <c r="AI809" s="146">
        <v>6380</v>
      </c>
    </row>
    <row r="810" spans="34:35" ht="16.5" customHeight="1">
      <c r="AH810" s="142" t="s">
        <v>1116</v>
      </c>
      <c r="AI810" s="146">
        <v>5005</v>
      </c>
    </row>
    <row r="811" spans="34:35" ht="16.5" customHeight="1">
      <c r="AH811" s="106" t="s">
        <v>1117</v>
      </c>
      <c r="AI811" s="147">
        <v>4180</v>
      </c>
    </row>
    <row r="812" spans="34:35" ht="16.5" customHeight="1">
      <c r="AH812" s="106" t="s">
        <v>1118</v>
      </c>
      <c r="AI812" s="147">
        <v>4180</v>
      </c>
    </row>
    <row r="813" spans="34:35" ht="16.5" customHeight="1">
      <c r="AH813" s="106" t="s">
        <v>1119</v>
      </c>
      <c r="AI813" s="147">
        <v>4180</v>
      </c>
    </row>
    <row r="814" spans="34:35" ht="16.5" customHeight="1">
      <c r="AH814" s="143" t="s">
        <v>1120</v>
      </c>
      <c r="AI814" s="148">
        <v>1760</v>
      </c>
    </row>
    <row r="815" spans="34:35" ht="16.5" customHeight="1">
      <c r="AH815" s="143" t="s">
        <v>1121</v>
      </c>
      <c r="AI815" s="148">
        <v>1760</v>
      </c>
    </row>
    <row r="816" spans="34:35" ht="16.5" customHeight="1">
      <c r="AH816" s="144" t="s">
        <v>1122</v>
      </c>
      <c r="AI816" s="149">
        <v>1430</v>
      </c>
    </row>
    <row r="817" spans="34:35" ht="16.5" customHeight="1">
      <c r="AH817" s="145" t="s">
        <v>1123</v>
      </c>
      <c r="AI817" s="150">
        <v>1100</v>
      </c>
    </row>
    <row r="818" spans="34:35" ht="16.5" customHeight="1">
      <c r="AH818" s="142" t="s">
        <v>1649</v>
      </c>
      <c r="AI818" s="146">
        <v>6380</v>
      </c>
    </row>
    <row r="819" spans="34:35" ht="16.5" customHeight="1">
      <c r="AH819" s="142" t="s">
        <v>1559</v>
      </c>
      <c r="AI819" s="146">
        <v>6380</v>
      </c>
    </row>
    <row r="820" spans="34:35" ht="16.5" customHeight="1">
      <c r="AH820" s="142" t="s">
        <v>1124</v>
      </c>
      <c r="AI820" s="146">
        <v>6380</v>
      </c>
    </row>
    <row r="821" spans="34:35" ht="16.5" customHeight="1">
      <c r="AH821" s="142" t="s">
        <v>1125</v>
      </c>
      <c r="AI821" s="146">
        <v>5005</v>
      </c>
    </row>
    <row r="822" spans="34:35" ht="16.5" customHeight="1">
      <c r="AH822" s="106" t="s">
        <v>1126</v>
      </c>
      <c r="AI822" s="147">
        <v>4180</v>
      </c>
    </row>
    <row r="823" spans="34:35" ht="16.5" customHeight="1">
      <c r="AH823" s="106" t="s">
        <v>1127</v>
      </c>
      <c r="AI823" s="147">
        <v>4180</v>
      </c>
    </row>
    <row r="824" spans="34:35" ht="16.5" customHeight="1">
      <c r="AH824" s="106" t="s">
        <v>1128</v>
      </c>
      <c r="AI824" s="147">
        <v>4180</v>
      </c>
    </row>
    <row r="825" spans="34:35" ht="16.5" customHeight="1">
      <c r="AH825" s="143" t="s">
        <v>1129</v>
      </c>
      <c r="AI825" s="148">
        <v>1760</v>
      </c>
    </row>
    <row r="826" spans="34:35" ht="16.5" customHeight="1">
      <c r="AH826" s="143" t="s">
        <v>1130</v>
      </c>
      <c r="AI826" s="148">
        <v>1760</v>
      </c>
    </row>
    <row r="827" spans="34:35" ht="16.5" customHeight="1">
      <c r="AH827" s="144" t="s">
        <v>1131</v>
      </c>
      <c r="AI827" s="149">
        <v>1430</v>
      </c>
    </row>
    <row r="828" spans="34:35" ht="16.5" customHeight="1">
      <c r="AH828" s="145" t="s">
        <v>1132</v>
      </c>
      <c r="AI828" s="150">
        <v>1100</v>
      </c>
    </row>
    <row r="829" spans="34:35" ht="16.5" customHeight="1">
      <c r="AH829" s="142" t="s">
        <v>1650</v>
      </c>
      <c r="AI829" s="146">
        <v>6380</v>
      </c>
    </row>
    <row r="830" spans="34:35" ht="16.5" customHeight="1">
      <c r="AH830" s="142" t="s">
        <v>1560</v>
      </c>
      <c r="AI830" s="146">
        <v>6380</v>
      </c>
    </row>
    <row r="831" spans="34:35" ht="16.5" customHeight="1">
      <c r="AH831" s="142" t="s">
        <v>1133</v>
      </c>
      <c r="AI831" s="146">
        <v>6380</v>
      </c>
    </row>
    <row r="832" spans="34:35" ht="16.5" customHeight="1">
      <c r="AH832" s="142" t="s">
        <v>1134</v>
      </c>
      <c r="AI832" s="146">
        <v>5005</v>
      </c>
    </row>
    <row r="833" spans="34:35" ht="16.5" customHeight="1">
      <c r="AH833" s="106" t="s">
        <v>1135</v>
      </c>
      <c r="AI833" s="147">
        <v>4180</v>
      </c>
    </row>
    <row r="834" spans="34:35" ht="16.5" customHeight="1">
      <c r="AH834" s="106" t="s">
        <v>1136</v>
      </c>
      <c r="AI834" s="147">
        <v>4180</v>
      </c>
    </row>
    <row r="835" spans="34:35" ht="16.5" customHeight="1">
      <c r="AH835" s="106" t="s">
        <v>1137</v>
      </c>
      <c r="AI835" s="147">
        <v>4180</v>
      </c>
    </row>
    <row r="836" spans="34:35" ht="16.5" customHeight="1">
      <c r="AH836" s="143" t="s">
        <v>1138</v>
      </c>
      <c r="AI836" s="148">
        <v>1760</v>
      </c>
    </row>
    <row r="837" spans="34:35" ht="16.5" customHeight="1">
      <c r="AH837" s="143" t="s">
        <v>1139</v>
      </c>
      <c r="AI837" s="148">
        <v>1760</v>
      </c>
    </row>
    <row r="838" spans="34:35" ht="16.5" customHeight="1">
      <c r="AH838" s="144" t="s">
        <v>1140</v>
      </c>
      <c r="AI838" s="149">
        <v>1430</v>
      </c>
    </row>
    <row r="839" spans="34:35" ht="16.5" customHeight="1">
      <c r="AH839" s="145" t="s">
        <v>1141</v>
      </c>
      <c r="AI839" s="150">
        <v>1100</v>
      </c>
    </row>
    <row r="840" spans="34:35" ht="16.5" customHeight="1">
      <c r="AH840" s="142" t="s">
        <v>1651</v>
      </c>
      <c r="AI840" s="146">
        <v>7095</v>
      </c>
    </row>
    <row r="841" spans="34:35" ht="16.5" customHeight="1">
      <c r="AH841" s="142" t="s">
        <v>1561</v>
      </c>
      <c r="AI841" s="146">
        <v>7095</v>
      </c>
    </row>
    <row r="842" spans="34:35" ht="16.5" customHeight="1">
      <c r="AH842" s="142" t="s">
        <v>1142</v>
      </c>
      <c r="AI842" s="146">
        <v>7095</v>
      </c>
    </row>
    <row r="843" spans="34:35" ht="16.5" customHeight="1">
      <c r="AH843" s="142" t="s">
        <v>1143</v>
      </c>
      <c r="AI843" s="146">
        <v>5445</v>
      </c>
    </row>
    <row r="844" spans="34:35" ht="16.5" customHeight="1">
      <c r="AH844" s="106" t="s">
        <v>1144</v>
      </c>
      <c r="AI844" s="147">
        <v>4565</v>
      </c>
    </row>
    <row r="845" spans="34:35" ht="16.5" customHeight="1">
      <c r="AH845" s="106" t="s">
        <v>1145</v>
      </c>
      <c r="AI845" s="147">
        <v>4565</v>
      </c>
    </row>
    <row r="846" spans="34:35" ht="16.5" customHeight="1">
      <c r="AH846" s="106" t="s">
        <v>1146</v>
      </c>
      <c r="AI846" s="147">
        <v>4565</v>
      </c>
    </row>
    <row r="847" spans="34:35" ht="16.5" customHeight="1">
      <c r="AH847" s="143" t="s">
        <v>1147</v>
      </c>
      <c r="AI847" s="148">
        <v>1870</v>
      </c>
    </row>
    <row r="848" spans="34:35" ht="16.5" customHeight="1">
      <c r="AH848" s="143" t="s">
        <v>1148</v>
      </c>
      <c r="AI848" s="148">
        <v>1870</v>
      </c>
    </row>
    <row r="849" spans="34:35" ht="16.5" customHeight="1">
      <c r="AH849" s="144" t="s">
        <v>1149</v>
      </c>
      <c r="AI849" s="149">
        <v>1540</v>
      </c>
    </row>
    <row r="850" spans="34:35" ht="16.5" customHeight="1">
      <c r="AH850" s="145" t="s">
        <v>1150</v>
      </c>
      <c r="AI850" s="150">
        <v>1210</v>
      </c>
    </row>
    <row r="851" spans="34:35" ht="16.5" customHeight="1">
      <c r="AH851" s="142" t="s">
        <v>1652</v>
      </c>
      <c r="AI851" s="146">
        <v>7095</v>
      </c>
    </row>
    <row r="852" spans="34:35" ht="16.5" customHeight="1">
      <c r="AH852" s="142" t="s">
        <v>1562</v>
      </c>
      <c r="AI852" s="146">
        <v>7095</v>
      </c>
    </row>
    <row r="853" spans="34:35" ht="16.5" customHeight="1">
      <c r="AH853" s="142" t="s">
        <v>1151</v>
      </c>
      <c r="AI853" s="146">
        <v>7095</v>
      </c>
    </row>
    <row r="854" spans="34:35" ht="16.5" customHeight="1">
      <c r="AH854" s="142" t="s">
        <v>1152</v>
      </c>
      <c r="AI854" s="146">
        <v>5445</v>
      </c>
    </row>
    <row r="855" spans="34:35" ht="16.5" customHeight="1">
      <c r="AH855" s="106" t="s">
        <v>1153</v>
      </c>
      <c r="AI855" s="147">
        <v>4565</v>
      </c>
    </row>
    <row r="856" spans="34:35" ht="16.5" customHeight="1">
      <c r="AH856" s="106" t="s">
        <v>1154</v>
      </c>
      <c r="AI856" s="147">
        <v>4565</v>
      </c>
    </row>
    <row r="857" spans="34:35" ht="16.5" customHeight="1">
      <c r="AH857" s="106" t="s">
        <v>1155</v>
      </c>
      <c r="AI857" s="147">
        <v>4565</v>
      </c>
    </row>
    <row r="858" spans="34:35" ht="16.5" customHeight="1">
      <c r="AH858" s="143" t="s">
        <v>1156</v>
      </c>
      <c r="AI858" s="148">
        <v>1870</v>
      </c>
    </row>
    <row r="859" spans="34:35" ht="16.5" customHeight="1">
      <c r="AH859" s="143" t="s">
        <v>1157</v>
      </c>
      <c r="AI859" s="148">
        <v>1870</v>
      </c>
    </row>
    <row r="860" spans="34:35" ht="16.5" customHeight="1">
      <c r="AH860" s="144" t="s">
        <v>1158</v>
      </c>
      <c r="AI860" s="149">
        <v>1540</v>
      </c>
    </row>
    <row r="861" spans="34:35" ht="16.5" customHeight="1">
      <c r="AH861" s="145" t="s">
        <v>1159</v>
      </c>
      <c r="AI861" s="150">
        <v>1210</v>
      </c>
    </row>
    <row r="862" spans="34:35" ht="16.5" customHeight="1">
      <c r="AH862" s="142" t="s">
        <v>1653</v>
      </c>
      <c r="AI862" s="146">
        <v>7095</v>
      </c>
    </row>
    <row r="863" spans="34:35" ht="16.5" customHeight="1">
      <c r="AH863" s="142" t="s">
        <v>1563</v>
      </c>
      <c r="AI863" s="146">
        <v>7095</v>
      </c>
    </row>
    <row r="864" spans="34:35" ht="16.5" customHeight="1">
      <c r="AH864" s="142" t="s">
        <v>1160</v>
      </c>
      <c r="AI864" s="146">
        <v>7095</v>
      </c>
    </row>
    <row r="865" spans="34:35" ht="16.5" customHeight="1">
      <c r="AH865" s="142" t="s">
        <v>1161</v>
      </c>
      <c r="AI865" s="146">
        <v>5445</v>
      </c>
    </row>
    <row r="866" spans="34:35" ht="16.5" customHeight="1">
      <c r="AH866" s="106" t="s">
        <v>1162</v>
      </c>
      <c r="AI866" s="147">
        <v>4565</v>
      </c>
    </row>
    <row r="867" spans="34:35" ht="16.5" customHeight="1">
      <c r="AH867" s="106" t="s">
        <v>1163</v>
      </c>
      <c r="AI867" s="147">
        <v>4565</v>
      </c>
    </row>
    <row r="868" spans="34:35" ht="16.5" customHeight="1">
      <c r="AH868" s="106" t="s">
        <v>1164</v>
      </c>
      <c r="AI868" s="147">
        <v>4565</v>
      </c>
    </row>
    <row r="869" spans="34:35" ht="16.5" customHeight="1">
      <c r="AH869" s="143" t="s">
        <v>1165</v>
      </c>
      <c r="AI869" s="148">
        <v>1870</v>
      </c>
    </row>
    <row r="870" spans="34:35" ht="16.5" customHeight="1">
      <c r="AH870" s="143" t="s">
        <v>1166</v>
      </c>
      <c r="AI870" s="148">
        <v>1870</v>
      </c>
    </row>
    <row r="871" spans="34:35" ht="16.5" customHeight="1">
      <c r="AH871" s="144" t="s">
        <v>1167</v>
      </c>
      <c r="AI871" s="149">
        <v>1540</v>
      </c>
    </row>
    <row r="872" spans="34:35" ht="16.5" customHeight="1">
      <c r="AH872" s="145" t="s">
        <v>1168</v>
      </c>
      <c r="AI872" s="150">
        <v>1210</v>
      </c>
    </row>
    <row r="873" spans="34:35" ht="16.5" customHeight="1">
      <c r="AH873" s="142" t="s">
        <v>1654</v>
      </c>
      <c r="AI873" s="146">
        <v>7095</v>
      </c>
    </row>
    <row r="874" spans="34:35" ht="16.5" customHeight="1">
      <c r="AH874" s="142" t="s">
        <v>1564</v>
      </c>
      <c r="AI874" s="146">
        <v>7095</v>
      </c>
    </row>
    <row r="875" spans="34:35" ht="16.5" customHeight="1">
      <c r="AH875" s="142" t="s">
        <v>1169</v>
      </c>
      <c r="AI875" s="146">
        <v>7095</v>
      </c>
    </row>
    <row r="876" spans="34:35" ht="16.5" customHeight="1">
      <c r="AH876" s="142" t="s">
        <v>1170</v>
      </c>
      <c r="AI876" s="146">
        <v>5445</v>
      </c>
    </row>
    <row r="877" spans="34:35" ht="16.5" customHeight="1">
      <c r="AH877" s="106" t="s">
        <v>1171</v>
      </c>
      <c r="AI877" s="147">
        <v>4565</v>
      </c>
    </row>
    <row r="878" spans="34:35" ht="16.5" customHeight="1">
      <c r="AH878" s="106" t="s">
        <v>1172</v>
      </c>
      <c r="AI878" s="147">
        <v>4565</v>
      </c>
    </row>
    <row r="879" spans="34:35" ht="16.5" customHeight="1">
      <c r="AH879" s="106" t="s">
        <v>1173</v>
      </c>
      <c r="AI879" s="147">
        <v>4565</v>
      </c>
    </row>
    <row r="880" spans="34:35" ht="16.5" customHeight="1">
      <c r="AH880" s="143" t="s">
        <v>1174</v>
      </c>
      <c r="AI880" s="148">
        <v>1870</v>
      </c>
    </row>
    <row r="881" spans="34:35" ht="16.5" customHeight="1">
      <c r="AH881" s="143" t="s">
        <v>1175</v>
      </c>
      <c r="AI881" s="148">
        <v>1870</v>
      </c>
    </row>
    <row r="882" spans="34:35" ht="16.5" customHeight="1">
      <c r="AH882" s="144" t="s">
        <v>1176</v>
      </c>
      <c r="AI882" s="149">
        <v>1540</v>
      </c>
    </row>
    <row r="883" spans="34:35" ht="16.5" customHeight="1">
      <c r="AH883" s="145" t="s">
        <v>1177</v>
      </c>
      <c r="AI883" s="150">
        <v>1210</v>
      </c>
    </row>
    <row r="884" spans="34:35" ht="16.5" customHeight="1">
      <c r="AH884" s="142" t="s">
        <v>1655</v>
      </c>
      <c r="AI884" s="146">
        <v>7095</v>
      </c>
    </row>
    <row r="885" spans="34:35" ht="16.5" customHeight="1">
      <c r="AH885" s="142" t="s">
        <v>1565</v>
      </c>
      <c r="AI885" s="146">
        <v>7095</v>
      </c>
    </row>
    <row r="886" spans="34:35" ht="16.5" customHeight="1">
      <c r="AH886" s="142" t="s">
        <v>1178</v>
      </c>
      <c r="AI886" s="146">
        <v>7095</v>
      </c>
    </row>
    <row r="887" spans="34:35" ht="16.5" customHeight="1">
      <c r="AH887" s="142" t="s">
        <v>1179</v>
      </c>
      <c r="AI887" s="146">
        <v>5445</v>
      </c>
    </row>
    <row r="888" spans="34:35" ht="16.5" customHeight="1">
      <c r="AH888" s="106" t="s">
        <v>1180</v>
      </c>
      <c r="AI888" s="147">
        <v>4565</v>
      </c>
    </row>
    <row r="889" spans="34:35" ht="16.5" customHeight="1">
      <c r="AH889" s="106" t="s">
        <v>1181</v>
      </c>
      <c r="AI889" s="147">
        <v>4565</v>
      </c>
    </row>
    <row r="890" spans="34:35" ht="16.5" customHeight="1">
      <c r="AH890" s="106" t="s">
        <v>1182</v>
      </c>
      <c r="AI890" s="147">
        <v>4565</v>
      </c>
    </row>
    <row r="891" spans="34:35" ht="16.5" customHeight="1">
      <c r="AH891" s="143" t="s">
        <v>1183</v>
      </c>
      <c r="AI891" s="148">
        <v>1870</v>
      </c>
    </row>
    <row r="892" spans="34:35" ht="16.5" customHeight="1">
      <c r="AH892" s="143" t="s">
        <v>1184</v>
      </c>
      <c r="AI892" s="148">
        <v>1870</v>
      </c>
    </row>
    <row r="893" spans="34:35" ht="16.5" customHeight="1">
      <c r="AH893" s="144" t="s">
        <v>1185</v>
      </c>
      <c r="AI893" s="149">
        <v>1540</v>
      </c>
    </row>
    <row r="894" spans="34:35" ht="16.5" customHeight="1">
      <c r="AH894" s="145" t="s">
        <v>1186</v>
      </c>
      <c r="AI894" s="150">
        <v>1210</v>
      </c>
    </row>
    <row r="895" spans="34:35" ht="16.5" customHeight="1">
      <c r="AH895" s="142" t="s">
        <v>1656</v>
      </c>
      <c r="AI895" s="146">
        <v>7095</v>
      </c>
    </row>
    <row r="896" spans="34:35" ht="16.5" customHeight="1">
      <c r="AH896" s="142" t="s">
        <v>1566</v>
      </c>
      <c r="AI896" s="146">
        <v>7095</v>
      </c>
    </row>
    <row r="897" spans="34:35" ht="16.5" customHeight="1">
      <c r="AH897" s="142" t="s">
        <v>1187</v>
      </c>
      <c r="AI897" s="146">
        <v>7095</v>
      </c>
    </row>
    <row r="898" spans="34:35" ht="16.5" customHeight="1">
      <c r="AH898" s="142" t="s">
        <v>1188</v>
      </c>
      <c r="AI898" s="146">
        <v>5445</v>
      </c>
    </row>
    <row r="899" spans="34:35" ht="16.5" customHeight="1">
      <c r="AH899" s="106" t="s">
        <v>1189</v>
      </c>
      <c r="AI899" s="147">
        <v>4565</v>
      </c>
    </row>
    <row r="900" spans="34:35" ht="16.5" customHeight="1">
      <c r="AH900" s="106" t="s">
        <v>1190</v>
      </c>
      <c r="AI900" s="147">
        <v>4565</v>
      </c>
    </row>
    <row r="901" spans="34:35" ht="16.5" customHeight="1">
      <c r="AH901" s="106" t="s">
        <v>1191</v>
      </c>
      <c r="AI901" s="147">
        <v>4565</v>
      </c>
    </row>
    <row r="902" spans="34:35" ht="16.5" customHeight="1">
      <c r="AH902" s="143" t="s">
        <v>1192</v>
      </c>
      <c r="AI902" s="148">
        <v>1980</v>
      </c>
    </row>
    <row r="903" spans="34:35" ht="16.5" customHeight="1">
      <c r="AH903" s="143" t="s">
        <v>1193</v>
      </c>
      <c r="AI903" s="148">
        <v>1980</v>
      </c>
    </row>
    <row r="904" spans="34:35" ht="16.5" customHeight="1">
      <c r="AH904" s="144" t="s">
        <v>1194</v>
      </c>
      <c r="AI904" s="149">
        <v>1650</v>
      </c>
    </row>
    <row r="905" spans="34:35" ht="16.5" customHeight="1">
      <c r="AH905" s="145" t="s">
        <v>1195</v>
      </c>
      <c r="AI905" s="150">
        <v>1320</v>
      </c>
    </row>
    <row r="906" spans="34:35" ht="16.5" customHeight="1">
      <c r="AH906" s="142" t="s">
        <v>1657</v>
      </c>
      <c r="AI906" s="146">
        <v>7095</v>
      </c>
    </row>
    <row r="907" spans="34:35" ht="16.5" customHeight="1">
      <c r="AH907" s="142" t="s">
        <v>1567</v>
      </c>
      <c r="AI907" s="146">
        <v>7095</v>
      </c>
    </row>
    <row r="908" spans="34:35" ht="16.5" customHeight="1">
      <c r="AH908" s="142" t="s">
        <v>1196</v>
      </c>
      <c r="AI908" s="146">
        <v>7095</v>
      </c>
    </row>
    <row r="909" spans="34:35" ht="16.5" customHeight="1">
      <c r="AH909" s="142" t="s">
        <v>1197</v>
      </c>
      <c r="AI909" s="146">
        <v>5445</v>
      </c>
    </row>
    <row r="910" spans="34:35" ht="16.5" customHeight="1">
      <c r="AH910" s="106" t="s">
        <v>1198</v>
      </c>
      <c r="AI910" s="147">
        <v>4565</v>
      </c>
    </row>
    <row r="911" spans="34:35" ht="16.5" customHeight="1">
      <c r="AH911" s="106" t="s">
        <v>1199</v>
      </c>
      <c r="AI911" s="147">
        <v>4565</v>
      </c>
    </row>
    <row r="912" spans="34:35" ht="16.5" customHeight="1">
      <c r="AH912" s="106" t="s">
        <v>1200</v>
      </c>
      <c r="AI912" s="147">
        <v>4565</v>
      </c>
    </row>
    <row r="913" spans="34:35" ht="16.5" customHeight="1">
      <c r="AH913" s="143" t="s">
        <v>1201</v>
      </c>
      <c r="AI913" s="148">
        <v>1980</v>
      </c>
    </row>
    <row r="914" spans="34:35" ht="16.5" customHeight="1">
      <c r="AH914" s="143" t="s">
        <v>1202</v>
      </c>
      <c r="AI914" s="148">
        <v>1980</v>
      </c>
    </row>
    <row r="915" spans="34:35" ht="16.5" customHeight="1">
      <c r="AH915" s="144" t="s">
        <v>1203</v>
      </c>
      <c r="AI915" s="149">
        <v>1650</v>
      </c>
    </row>
    <row r="916" spans="34:35" ht="16.5" customHeight="1">
      <c r="AH916" s="145" t="s">
        <v>1204</v>
      </c>
      <c r="AI916" s="150">
        <v>1320</v>
      </c>
    </row>
    <row r="917" spans="34:35" ht="16.5" customHeight="1">
      <c r="AH917" s="142" t="s">
        <v>1658</v>
      </c>
      <c r="AI917" s="146">
        <v>7095</v>
      </c>
    </row>
    <row r="918" spans="34:35" ht="16.5" customHeight="1">
      <c r="AH918" s="142" t="s">
        <v>1568</v>
      </c>
      <c r="AI918" s="146">
        <v>7095</v>
      </c>
    </row>
    <row r="919" spans="34:35" ht="16.5" customHeight="1">
      <c r="AH919" s="142" t="s">
        <v>1205</v>
      </c>
      <c r="AI919" s="146">
        <v>7095</v>
      </c>
    </row>
    <row r="920" spans="34:35" ht="16.5" customHeight="1">
      <c r="AH920" s="142" t="s">
        <v>1206</v>
      </c>
      <c r="AI920" s="146">
        <v>5445</v>
      </c>
    </row>
    <row r="921" spans="34:35" ht="16.5" customHeight="1">
      <c r="AH921" s="106" t="s">
        <v>1207</v>
      </c>
      <c r="AI921" s="147">
        <v>4565</v>
      </c>
    </row>
    <row r="922" spans="34:35" ht="16.5" customHeight="1">
      <c r="AH922" s="106" t="s">
        <v>1208</v>
      </c>
      <c r="AI922" s="147">
        <v>4565</v>
      </c>
    </row>
    <row r="923" spans="34:35" ht="16.5" customHeight="1">
      <c r="AH923" s="106" t="s">
        <v>1209</v>
      </c>
      <c r="AI923" s="147">
        <v>4565</v>
      </c>
    </row>
    <row r="924" spans="34:35" ht="16.5" customHeight="1">
      <c r="AH924" s="143" t="s">
        <v>1210</v>
      </c>
      <c r="AI924" s="148">
        <v>1980</v>
      </c>
    </row>
    <row r="925" spans="34:35" ht="16.5" customHeight="1">
      <c r="AH925" s="143" t="s">
        <v>1211</v>
      </c>
      <c r="AI925" s="148">
        <v>1980</v>
      </c>
    </row>
    <row r="926" spans="34:35" ht="16.5" customHeight="1">
      <c r="AH926" s="144" t="s">
        <v>1212</v>
      </c>
      <c r="AI926" s="149">
        <v>1650</v>
      </c>
    </row>
    <row r="927" spans="34:35" ht="16.5" customHeight="1">
      <c r="AH927" s="145" t="s">
        <v>1213</v>
      </c>
      <c r="AI927" s="150">
        <v>1320</v>
      </c>
    </row>
    <row r="928" spans="34:35" ht="16.5" customHeight="1">
      <c r="AH928" s="142" t="s">
        <v>1659</v>
      </c>
      <c r="AI928" s="146">
        <v>7095</v>
      </c>
    </row>
    <row r="929" spans="34:35" ht="16.5" customHeight="1">
      <c r="AH929" s="142" t="s">
        <v>1569</v>
      </c>
      <c r="AI929" s="146">
        <v>7095</v>
      </c>
    </row>
    <row r="930" spans="34:35" ht="16.5" customHeight="1">
      <c r="AH930" s="142" t="s">
        <v>1214</v>
      </c>
      <c r="AI930" s="146">
        <v>7095</v>
      </c>
    </row>
    <row r="931" spans="34:35" ht="16.5" customHeight="1">
      <c r="AH931" s="142" t="s">
        <v>1215</v>
      </c>
      <c r="AI931" s="146">
        <v>5445</v>
      </c>
    </row>
    <row r="932" spans="34:35" ht="16.5" customHeight="1">
      <c r="AH932" s="106" t="s">
        <v>1216</v>
      </c>
      <c r="AI932" s="147">
        <v>4565</v>
      </c>
    </row>
    <row r="933" spans="34:35" ht="16.5" customHeight="1">
      <c r="AH933" s="106" t="s">
        <v>1217</v>
      </c>
      <c r="AI933" s="147">
        <v>4565</v>
      </c>
    </row>
    <row r="934" spans="34:35" ht="16.5" customHeight="1">
      <c r="AH934" s="106" t="s">
        <v>1218</v>
      </c>
      <c r="AI934" s="147">
        <v>4565</v>
      </c>
    </row>
    <row r="935" spans="34:35" ht="16.5" customHeight="1">
      <c r="AH935" s="143" t="s">
        <v>1219</v>
      </c>
      <c r="AI935" s="148">
        <v>1980</v>
      </c>
    </row>
    <row r="936" spans="34:35" ht="16.5" customHeight="1">
      <c r="AH936" s="143" t="s">
        <v>1220</v>
      </c>
      <c r="AI936" s="148">
        <v>1980</v>
      </c>
    </row>
    <row r="937" spans="34:35" ht="16.5" customHeight="1">
      <c r="AH937" s="144" t="s">
        <v>1221</v>
      </c>
      <c r="AI937" s="149">
        <v>1650</v>
      </c>
    </row>
    <row r="938" spans="34:35" ht="16.5" customHeight="1">
      <c r="AH938" s="145" t="s">
        <v>1222</v>
      </c>
      <c r="AI938" s="150">
        <v>1320</v>
      </c>
    </row>
    <row r="939" spans="34:35" ht="16.5" customHeight="1">
      <c r="AH939" s="142" t="s">
        <v>1660</v>
      </c>
      <c r="AI939" s="146">
        <v>7810</v>
      </c>
    </row>
    <row r="940" spans="34:35" ht="16.5" customHeight="1">
      <c r="AH940" s="142" t="s">
        <v>1570</v>
      </c>
      <c r="AI940" s="146">
        <v>7810</v>
      </c>
    </row>
    <row r="941" spans="34:35" ht="16.5" customHeight="1">
      <c r="AH941" s="142" t="s">
        <v>1223</v>
      </c>
      <c r="AI941" s="146">
        <v>7810</v>
      </c>
    </row>
    <row r="942" spans="34:35" ht="16.5" customHeight="1">
      <c r="AH942" s="142" t="s">
        <v>1224</v>
      </c>
      <c r="AI942" s="146">
        <v>5940</v>
      </c>
    </row>
    <row r="943" spans="34:35" ht="16.5" customHeight="1">
      <c r="AH943" s="106" t="s">
        <v>1225</v>
      </c>
      <c r="AI943" s="147">
        <v>5005</v>
      </c>
    </row>
    <row r="944" spans="34:35" ht="16.5" customHeight="1">
      <c r="AH944" s="106" t="s">
        <v>1226</v>
      </c>
      <c r="AI944" s="147">
        <v>5005</v>
      </c>
    </row>
    <row r="945" spans="34:35" ht="16.5" customHeight="1">
      <c r="AH945" s="106" t="s">
        <v>1227</v>
      </c>
      <c r="AI945" s="147">
        <v>5005</v>
      </c>
    </row>
    <row r="946" spans="34:35" ht="16.5" customHeight="1">
      <c r="AH946" s="143" t="s">
        <v>1228</v>
      </c>
      <c r="AI946" s="148">
        <v>2090</v>
      </c>
    </row>
    <row r="947" spans="34:35" ht="16.5" customHeight="1">
      <c r="AH947" s="143" t="s">
        <v>1229</v>
      </c>
      <c r="AI947" s="148">
        <v>2090</v>
      </c>
    </row>
    <row r="948" spans="34:35" ht="16.5" customHeight="1">
      <c r="AH948" s="144" t="s">
        <v>1230</v>
      </c>
      <c r="AI948" s="149">
        <v>1760</v>
      </c>
    </row>
    <row r="949" spans="34:35" ht="16.5" customHeight="1">
      <c r="AH949" s="145" t="s">
        <v>1231</v>
      </c>
      <c r="AI949" s="150">
        <v>1430</v>
      </c>
    </row>
    <row r="950" spans="34:35" ht="16.5" customHeight="1">
      <c r="AH950" s="142" t="s">
        <v>1661</v>
      </c>
      <c r="AI950" s="146">
        <v>7810</v>
      </c>
    </row>
    <row r="951" spans="34:35" ht="16.5" customHeight="1">
      <c r="AH951" s="142" t="s">
        <v>1571</v>
      </c>
      <c r="AI951" s="146">
        <v>7810</v>
      </c>
    </row>
    <row r="952" spans="34:35" ht="16.5" customHeight="1">
      <c r="AH952" s="142" t="s">
        <v>1232</v>
      </c>
      <c r="AI952" s="146">
        <v>7810</v>
      </c>
    </row>
    <row r="953" spans="34:35" ht="16.5" customHeight="1">
      <c r="AH953" s="142" t="s">
        <v>1233</v>
      </c>
      <c r="AI953" s="146">
        <v>5940</v>
      </c>
    </row>
    <row r="954" spans="34:35" ht="16.5" customHeight="1">
      <c r="AH954" s="106" t="s">
        <v>1234</v>
      </c>
      <c r="AI954" s="147">
        <v>5005</v>
      </c>
    </row>
    <row r="955" spans="34:35" ht="16.5" customHeight="1">
      <c r="AH955" s="106" t="s">
        <v>1235</v>
      </c>
      <c r="AI955" s="147">
        <v>5005</v>
      </c>
    </row>
    <row r="956" spans="34:35" ht="16.5" customHeight="1">
      <c r="AH956" s="106" t="s">
        <v>1236</v>
      </c>
      <c r="AI956" s="147">
        <v>5005</v>
      </c>
    </row>
    <row r="957" spans="34:35" ht="16.5" customHeight="1">
      <c r="AH957" s="143" t="s">
        <v>1237</v>
      </c>
      <c r="AI957" s="148">
        <v>2090</v>
      </c>
    </row>
    <row r="958" spans="34:35" ht="16.5" customHeight="1">
      <c r="AH958" s="143" t="s">
        <v>1238</v>
      </c>
      <c r="AI958" s="148">
        <v>2090</v>
      </c>
    </row>
    <row r="959" spans="34:35" ht="16.5" customHeight="1">
      <c r="AH959" s="144" t="s">
        <v>1239</v>
      </c>
      <c r="AI959" s="149">
        <v>1760</v>
      </c>
    </row>
    <row r="960" spans="34:35" ht="16.5" customHeight="1">
      <c r="AH960" s="145" t="s">
        <v>1240</v>
      </c>
      <c r="AI960" s="150">
        <v>1430</v>
      </c>
    </row>
    <row r="961" spans="34:35" ht="16.5" customHeight="1">
      <c r="AH961" s="142" t="s">
        <v>1662</v>
      </c>
      <c r="AI961" s="146">
        <v>7810</v>
      </c>
    </row>
    <row r="962" spans="34:35" ht="16.5" customHeight="1">
      <c r="AH962" s="142" t="s">
        <v>1572</v>
      </c>
      <c r="AI962" s="146">
        <v>7810</v>
      </c>
    </row>
    <row r="963" spans="34:35" ht="16.5" customHeight="1">
      <c r="AH963" s="142" t="s">
        <v>1241</v>
      </c>
      <c r="AI963" s="146">
        <v>7810</v>
      </c>
    </row>
    <row r="964" spans="34:35" ht="16.5" customHeight="1">
      <c r="AH964" s="142" t="s">
        <v>1242</v>
      </c>
      <c r="AI964" s="146">
        <v>5940</v>
      </c>
    </row>
    <row r="965" spans="34:35" ht="16.5" customHeight="1">
      <c r="AH965" s="106" t="s">
        <v>1243</v>
      </c>
      <c r="AI965" s="147">
        <v>5005</v>
      </c>
    </row>
    <row r="966" spans="34:35" ht="16.5" customHeight="1">
      <c r="AH966" s="106" t="s">
        <v>1244</v>
      </c>
      <c r="AI966" s="147">
        <v>5005</v>
      </c>
    </row>
    <row r="967" spans="34:35" ht="16.5" customHeight="1">
      <c r="AH967" s="106" t="s">
        <v>1245</v>
      </c>
      <c r="AI967" s="147">
        <v>5005</v>
      </c>
    </row>
    <row r="968" spans="34:35" ht="16.5" customHeight="1">
      <c r="AH968" s="143" t="s">
        <v>1246</v>
      </c>
      <c r="AI968" s="148">
        <v>2090</v>
      </c>
    </row>
    <row r="969" spans="34:35" ht="16.5" customHeight="1">
      <c r="AH969" s="143" t="s">
        <v>1247</v>
      </c>
      <c r="AI969" s="148">
        <v>2090</v>
      </c>
    </row>
    <row r="970" spans="34:35" ht="16.5" customHeight="1">
      <c r="AH970" s="144" t="s">
        <v>1248</v>
      </c>
      <c r="AI970" s="149">
        <v>1760</v>
      </c>
    </row>
    <row r="971" spans="34:35" ht="16.5" customHeight="1">
      <c r="AH971" s="145" t="s">
        <v>1249</v>
      </c>
      <c r="AI971" s="150">
        <v>1430</v>
      </c>
    </row>
    <row r="972" spans="34:35" ht="16.5" customHeight="1">
      <c r="AH972" s="142" t="s">
        <v>1663</v>
      </c>
      <c r="AI972" s="146">
        <v>7810</v>
      </c>
    </row>
    <row r="973" spans="34:35" ht="16.5" customHeight="1">
      <c r="AH973" s="142" t="s">
        <v>1573</v>
      </c>
      <c r="AI973" s="146">
        <v>7810</v>
      </c>
    </row>
    <row r="974" spans="34:35" ht="16.5" customHeight="1">
      <c r="AH974" s="142" t="s">
        <v>1250</v>
      </c>
      <c r="AI974" s="146">
        <v>7810</v>
      </c>
    </row>
    <row r="975" spans="34:35" ht="16.5" customHeight="1">
      <c r="AH975" s="142" t="s">
        <v>1251</v>
      </c>
      <c r="AI975" s="146">
        <v>5940</v>
      </c>
    </row>
    <row r="976" spans="34:35" ht="16.5" customHeight="1">
      <c r="AH976" s="106" t="s">
        <v>1252</v>
      </c>
      <c r="AI976" s="147">
        <v>5005</v>
      </c>
    </row>
    <row r="977" spans="34:35" ht="16.5" customHeight="1">
      <c r="AH977" s="106" t="s">
        <v>1253</v>
      </c>
      <c r="AI977" s="147">
        <v>5005</v>
      </c>
    </row>
    <row r="978" spans="34:35" ht="16.5" customHeight="1">
      <c r="AH978" s="106" t="s">
        <v>1254</v>
      </c>
      <c r="AI978" s="147">
        <v>5005</v>
      </c>
    </row>
    <row r="979" spans="34:35" ht="16.5" customHeight="1">
      <c r="AH979" s="143" t="s">
        <v>1255</v>
      </c>
      <c r="AI979" s="148">
        <v>2090</v>
      </c>
    </row>
    <row r="980" spans="34:35" ht="16.5" customHeight="1">
      <c r="AH980" s="143" t="s">
        <v>1256</v>
      </c>
      <c r="AI980" s="148">
        <v>2090</v>
      </c>
    </row>
    <row r="981" spans="34:35" ht="16.5" customHeight="1">
      <c r="AH981" s="144" t="s">
        <v>1257</v>
      </c>
      <c r="AI981" s="149">
        <v>1760</v>
      </c>
    </row>
    <row r="982" spans="34:35" ht="16.5" customHeight="1">
      <c r="AH982" s="145" t="s">
        <v>1258</v>
      </c>
      <c r="AI982" s="150">
        <v>1430</v>
      </c>
    </row>
    <row r="983" spans="34:35" ht="16.5" customHeight="1">
      <c r="AH983" s="142" t="s">
        <v>1664</v>
      </c>
      <c r="AI983" s="146">
        <v>7810</v>
      </c>
    </row>
    <row r="984" spans="34:35" ht="16.5" customHeight="1">
      <c r="AH984" s="142" t="s">
        <v>1574</v>
      </c>
      <c r="AI984" s="146">
        <v>7810</v>
      </c>
    </row>
    <row r="985" spans="34:35" ht="16.5" customHeight="1">
      <c r="AH985" s="142" t="s">
        <v>1259</v>
      </c>
      <c r="AI985" s="146">
        <v>7810</v>
      </c>
    </row>
    <row r="986" spans="34:35" ht="16.5" customHeight="1">
      <c r="AH986" s="142" t="s">
        <v>1260</v>
      </c>
      <c r="AI986" s="146">
        <v>5940</v>
      </c>
    </row>
    <row r="987" spans="34:35" ht="16.5" customHeight="1">
      <c r="AH987" s="106" t="s">
        <v>1261</v>
      </c>
      <c r="AI987" s="147">
        <v>5005</v>
      </c>
    </row>
    <row r="988" spans="34:35" ht="16.5" customHeight="1">
      <c r="AH988" s="106" t="s">
        <v>1262</v>
      </c>
      <c r="AI988" s="147">
        <v>5005</v>
      </c>
    </row>
    <row r="989" spans="34:35" ht="16.5" customHeight="1">
      <c r="AH989" s="106" t="s">
        <v>1263</v>
      </c>
      <c r="AI989" s="147">
        <v>5005</v>
      </c>
    </row>
    <row r="990" spans="34:35" ht="16.5" customHeight="1">
      <c r="AH990" s="143" t="s">
        <v>1264</v>
      </c>
      <c r="AI990" s="148">
        <v>2090</v>
      </c>
    </row>
    <row r="991" spans="34:35" ht="16.5" customHeight="1">
      <c r="AH991" s="143" t="s">
        <v>1265</v>
      </c>
      <c r="AI991" s="148">
        <v>2090</v>
      </c>
    </row>
    <row r="992" spans="34:35" ht="16.5" customHeight="1">
      <c r="AH992" s="144" t="s">
        <v>1266</v>
      </c>
      <c r="AI992" s="149">
        <v>1760</v>
      </c>
    </row>
    <row r="993" spans="34:35" ht="16.5" customHeight="1">
      <c r="AH993" s="145" t="s">
        <v>1267</v>
      </c>
      <c r="AI993" s="150">
        <v>1430</v>
      </c>
    </row>
    <row r="994" spans="34:35" ht="16.5" customHeight="1">
      <c r="AH994" s="142" t="s">
        <v>1665</v>
      </c>
      <c r="AI994" s="146">
        <v>8690</v>
      </c>
    </row>
    <row r="995" spans="34:35" ht="16.5" customHeight="1">
      <c r="AH995" s="142" t="s">
        <v>1575</v>
      </c>
      <c r="AI995" s="146">
        <v>8690</v>
      </c>
    </row>
    <row r="996" spans="34:35" ht="16.5" customHeight="1">
      <c r="AH996" s="142" t="s">
        <v>1268</v>
      </c>
      <c r="AI996" s="146">
        <v>8690</v>
      </c>
    </row>
    <row r="997" spans="34:35" ht="16.5" customHeight="1">
      <c r="AH997" s="142" t="s">
        <v>1269</v>
      </c>
      <c r="AI997" s="146">
        <v>6545</v>
      </c>
    </row>
    <row r="998" spans="34:35" ht="16.5" customHeight="1">
      <c r="AH998" s="106" t="s">
        <v>1270</v>
      </c>
      <c r="AI998" s="147">
        <v>5500</v>
      </c>
    </row>
    <row r="999" spans="34:35" ht="16.5" customHeight="1">
      <c r="AH999" s="106" t="s">
        <v>1271</v>
      </c>
      <c r="AI999" s="147">
        <v>5500</v>
      </c>
    </row>
    <row r="1000" spans="34:35" ht="16.5" customHeight="1">
      <c r="AH1000" s="106" t="s">
        <v>1272</v>
      </c>
      <c r="AI1000" s="147">
        <v>5500</v>
      </c>
    </row>
    <row r="1001" spans="34:35" ht="16.5" customHeight="1">
      <c r="AH1001" s="143" t="s">
        <v>1273</v>
      </c>
      <c r="AI1001" s="148">
        <v>2090</v>
      </c>
    </row>
    <row r="1002" spans="34:35" ht="16.5" customHeight="1">
      <c r="AH1002" s="143" t="s">
        <v>1274</v>
      </c>
      <c r="AI1002" s="148">
        <v>2090</v>
      </c>
    </row>
    <row r="1003" spans="34:35" ht="16.5" customHeight="1">
      <c r="AH1003" s="144" t="s">
        <v>1275</v>
      </c>
      <c r="AI1003" s="149">
        <v>1760</v>
      </c>
    </row>
    <row r="1004" spans="34:35" ht="16.5" customHeight="1">
      <c r="AH1004" s="145" t="s">
        <v>1276</v>
      </c>
      <c r="AI1004" s="150">
        <v>1430</v>
      </c>
    </row>
    <row r="1005" spans="34:35" ht="16.5" customHeight="1">
      <c r="AH1005" s="142" t="s">
        <v>1666</v>
      </c>
      <c r="AI1005" s="146">
        <v>8690</v>
      </c>
    </row>
    <row r="1006" spans="34:35" ht="16.5" customHeight="1">
      <c r="AH1006" s="142" t="s">
        <v>1576</v>
      </c>
      <c r="AI1006" s="146">
        <v>8690</v>
      </c>
    </row>
    <row r="1007" spans="34:35" ht="16.5" customHeight="1">
      <c r="AH1007" s="142" t="s">
        <v>1277</v>
      </c>
      <c r="AI1007" s="146">
        <v>8690</v>
      </c>
    </row>
    <row r="1008" spans="34:35" ht="16.5" customHeight="1">
      <c r="AH1008" s="142" t="s">
        <v>1278</v>
      </c>
      <c r="AI1008" s="146">
        <v>6545</v>
      </c>
    </row>
    <row r="1009" spans="34:35" ht="16.5" customHeight="1">
      <c r="AH1009" s="106" t="s">
        <v>1279</v>
      </c>
      <c r="AI1009" s="147">
        <v>5500</v>
      </c>
    </row>
    <row r="1010" spans="34:35" ht="16.5" customHeight="1">
      <c r="AH1010" s="106" t="s">
        <v>1280</v>
      </c>
      <c r="AI1010" s="147">
        <v>5500</v>
      </c>
    </row>
    <row r="1011" spans="34:35" ht="16.5" customHeight="1">
      <c r="AH1011" s="106" t="s">
        <v>1281</v>
      </c>
      <c r="AI1011" s="147">
        <v>5500</v>
      </c>
    </row>
    <row r="1012" spans="34:35" ht="16.5" customHeight="1">
      <c r="AH1012" s="143" t="s">
        <v>1282</v>
      </c>
      <c r="AI1012" s="148">
        <v>2090</v>
      </c>
    </row>
    <row r="1013" spans="34:35" ht="16.5" customHeight="1">
      <c r="AH1013" s="143" t="s">
        <v>1283</v>
      </c>
      <c r="AI1013" s="148">
        <v>2090</v>
      </c>
    </row>
    <row r="1014" spans="34:35" ht="16.5" customHeight="1">
      <c r="AH1014" s="144" t="s">
        <v>1284</v>
      </c>
      <c r="AI1014" s="149">
        <v>1760</v>
      </c>
    </row>
    <row r="1015" spans="34:35" ht="16.5" customHeight="1">
      <c r="AH1015" s="145" t="s">
        <v>1285</v>
      </c>
      <c r="AI1015" s="150">
        <v>1430</v>
      </c>
    </row>
  </sheetData>
  <sheetProtection algorithmName="SHA-512" hashValue="Sf7yGFWFTZDXjsciFZVMNqZhVBJXb/l1ST7USH6eGeMV5THRhI2ANAYv0qesNRBXU3qyVzhk/tnaVVasogzsPw==" saltValue="Srv+DSm9okQgOP1+4ebY5Q==" spinCount="100000" sheet="1" objects="1" scenarios="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もくじ</vt:lpstr>
      <vt:lpstr>オーダーシート </vt:lpstr>
      <vt:lpstr>胡蝶蘭オーダーシート</vt:lpstr>
      <vt:lpstr>.</vt:lpstr>
      <vt:lpstr>お支払い方法選択</vt:lpstr>
      <vt:lpstr>メッセージカード</vt:lpstr>
      <vt:lpstr>配送</vt:lpstr>
      <vt:lpstr>'オーダーシート '!Print_Area</vt:lpstr>
      <vt:lpstr>お支払い方法選択!Print_Area</vt:lpstr>
      <vt:lpstr>メッセージカード!Print_Area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2025-04-11T02:59:42Z</cp:lastPrinted>
  <dcterms:created xsi:type="dcterms:W3CDTF">2019-08-01T02:35:09Z</dcterms:created>
  <dcterms:modified xsi:type="dcterms:W3CDTF">2025-04-14T00:16:11Z</dcterms:modified>
</cp:coreProperties>
</file>