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showInkAnnotation="0" codeName="ThisWorkbook" defaultThemeVersion="124226"/>
  <mc:AlternateContent xmlns:mc="http://schemas.openxmlformats.org/markup-compatibility/2006">
    <mc:Choice Requires="x15">
      <x15ac:absPath xmlns:x15ac="http://schemas.microsoft.com/office/spreadsheetml/2010/11/ac" url="\\192.168.1.223\share\ANNEX\中 ： オーダーシート\"/>
    </mc:Choice>
  </mc:AlternateContent>
  <xr:revisionPtr revIDLastSave="0" documentId="13_ncr:1_{C949F890-0B23-4545-AB92-A0B366B82D0C}" xr6:coauthVersionLast="47" xr6:coauthVersionMax="47" xr10:uidLastSave="{00000000-0000-0000-0000-000000000000}"/>
  <bookViews>
    <workbookView xWindow="900" yWindow="0" windowWidth="19500" windowHeight="20985" xr2:uid="{59234AC1-B1E3-4D60-8AC1-F824552247B3}"/>
  </bookViews>
  <sheets>
    <sheet name="もくじ" sheetId="96" r:id="rId1"/>
    <sheet name="オーダーシート " sheetId="63" r:id="rId2"/>
    <sheet name="胡蝶蘭オーダーシート" sheetId="102" r:id="rId3"/>
    <sheet name="." sheetId="58" state="hidden" r:id="rId4"/>
    <sheet name="お支払い方法選択" sheetId="97" r:id="rId5"/>
    <sheet name="メッセージカード" sheetId="100" r:id="rId6"/>
    <sheet name="配送" sheetId="65" state="hidden" r:id="rId7"/>
  </sheets>
  <externalReferences>
    <externalReference r:id="rId8"/>
  </externalReferences>
  <definedNames>
    <definedName name="_xlnm.Print_Area" localSheetId="1">'オーダーシート '!$B$2:$I$41</definedName>
    <definedName name="_xlnm.Print_Area" localSheetId="4">お支払い方法選択!$A$1:$BC$32</definedName>
    <definedName name="_xlnm.Print_Area" localSheetId="5">メッセージカード!$C$6:$E$8</definedName>
    <definedName name="_xlnm.Print_Area" localSheetId="0">もくじ!#REF!</definedName>
    <definedName name="_xlnm.Print_Area" localSheetId="2">胡蝶蘭オーダーシート!$B$2:$N$41</definedName>
    <definedName name="_xlnm.Print_Area" localSheetId="6">配送!$A$1:$M$1</definedName>
    <definedName name="完了">[1]予算計画チェックリスト!$F$4:$F$29,[1]予算計画チェックリスト!$J$4:$J$29,[1]予算計画チェックリスト!$N$4:$N$29,[1]予算計画チェックリスト!$R$4:$R$29,[1]予算計画チェックリスト!$V$4:$V$29,[1]予算計画チェックリスト!$Z$4:$Z$29,[1]予算計画チェックリスト!$AD$4:$AD$29,[1]予算計画チェックリスト!$AH$4:$AH$29,[1]予算計画チェックリスト!$AL$4:$AL$29,[1]予算計画チェックリスト!$AP$4:$AP$29,[1]予算計画チェックリスト!$AT$4:$AT$29,[1]予算計画チェックリスト!$AX$4:$AX$29</definedName>
  </definedNames>
  <calcPr calcId="191029"/>
</workbook>
</file>

<file path=xl/calcChain.xml><?xml version="1.0" encoding="utf-8"?>
<calcChain xmlns="http://schemas.openxmlformats.org/spreadsheetml/2006/main">
  <c r="L13" i="102" l="1"/>
  <c r="J2" i="102" l="1"/>
  <c r="J22" i="102" s="1"/>
  <c r="H22" i="102" s="1"/>
  <c r="J20" i="102"/>
  <c r="I15" i="102" s="1"/>
  <c r="W17" i="58"/>
  <c r="AZ14" i="58"/>
  <c r="AC20" i="58" s="1"/>
  <c r="AX14" i="58"/>
  <c r="AW14" i="58"/>
  <c r="AV14" i="58"/>
  <c r="AU14" i="58"/>
  <c r="AT14" i="58"/>
  <c r="AS14" i="58"/>
  <c r="AD20" i="58"/>
  <c r="AB20" i="58"/>
  <c r="AA20" i="58"/>
  <c r="Z20" i="58"/>
  <c r="Y20" i="58"/>
  <c r="X20" i="58"/>
  <c r="W20" i="58"/>
  <c r="Z17" i="58"/>
  <c r="AF14" i="58"/>
  <c r="Y17" i="58"/>
  <c r="AE14" i="58"/>
  <c r="X17" i="58"/>
  <c r="AD14" i="58"/>
  <c r="AC14" i="58"/>
  <c r="AA17" i="58"/>
  <c r="BK14" i="58"/>
  <c r="BJ14" i="58"/>
  <c r="BI14" i="58"/>
  <c r="BH14" i="58"/>
  <c r="BG14" i="58"/>
  <c r="BF14" i="58"/>
  <c r="BD14" i="58"/>
  <c r="BA14" i="58"/>
  <c r="AO14" i="58"/>
  <c r="AN14" i="58"/>
  <c r="AQ14" i="58"/>
  <c r="AM14" i="58"/>
  <c r="AL14" i="58"/>
  <c r="AK14" i="58"/>
  <c r="AJ14" i="58"/>
  <c r="AI14" i="58"/>
  <c r="AI2" i="58"/>
  <c r="AG14" i="58"/>
  <c r="AB14" i="58"/>
  <c r="AA14" i="58"/>
  <c r="Z14" i="58"/>
  <c r="Y14" i="58"/>
  <c r="X14" i="58"/>
  <c r="W14" i="58"/>
  <c r="G14" i="58"/>
  <c r="E14" i="58"/>
  <c r="M20" i="102"/>
  <c r="W44" i="102"/>
  <c r="AT5" i="102"/>
  <c r="AP5" i="102"/>
  <c r="J21" i="102" s="1"/>
  <c r="M22" i="102"/>
  <c r="L22" i="102" s="1"/>
  <c r="AT6" i="102"/>
  <c r="AS6" i="102" s="1"/>
  <c r="L14" i="102"/>
  <c r="AT9" i="102"/>
  <c r="AT10" i="102"/>
  <c r="AS9" i="102"/>
  <c r="AD45" i="102"/>
  <c r="AA45" i="102"/>
  <c r="T44" i="102"/>
  <c r="O10" i="63"/>
  <c r="S9" i="63"/>
  <c r="N10" i="63"/>
  <c r="AS10" i="102"/>
  <c r="AA41" i="102"/>
  <c r="T42" i="102"/>
  <c r="T41" i="102"/>
  <c r="R9" i="63"/>
  <c r="H21" i="102" l="1"/>
  <c r="AY14" i="58"/>
  <c r="L20" i="102"/>
  <c r="L23" i="102" s="1"/>
  <c r="AS5" i="102"/>
  <c r="H20" i="102"/>
  <c r="AP6" i="102"/>
  <c r="AO6" i="102" s="1"/>
  <c r="AP7" i="102"/>
  <c r="M23" i="102"/>
  <c r="AO5" i="102"/>
  <c r="AA44" i="102"/>
  <c r="AD43" i="102"/>
  <c r="AA43" i="102"/>
  <c r="AA42" i="102"/>
  <c r="AP8" i="102" l="1"/>
  <c r="AO8" i="102" s="1"/>
  <c r="AO7" i="102"/>
  <c r="J23" i="102"/>
  <c r="H23" i="102" s="1"/>
  <c r="AS11" i="102"/>
  <c r="L15" i="102" s="1"/>
  <c r="AT7" i="102"/>
  <c r="AS7" i="102"/>
  <c r="R10" i="63"/>
  <c r="S10" i="63"/>
  <c r="V9" i="63"/>
  <c r="V10" i="63" s="1"/>
  <c r="V19" i="63"/>
  <c r="Y17" i="63" s="1"/>
  <c r="S5" i="63" s="1"/>
  <c r="V17" i="63"/>
  <c r="Y10" i="63"/>
  <c r="V8" i="63"/>
  <c r="BK2" i="58"/>
  <c r="AG11" i="58"/>
  <c r="AT11" i="102" l="1"/>
  <c r="R11" i="63"/>
  <c r="S11" i="63" s="1"/>
  <c r="V11" i="63"/>
  <c r="M2" i="58"/>
  <c r="AF11" i="58"/>
  <c r="AE11" i="58"/>
  <c r="AD11" i="58"/>
  <c r="AC11" i="58"/>
  <c r="AB11" i="58"/>
  <c r="Z11" i="58"/>
  <c r="Y11" i="58"/>
  <c r="X11" i="58"/>
  <c r="W11" i="58"/>
  <c r="BM2" i="58"/>
  <c r="BJ2" i="58"/>
  <c r="BI2" i="58"/>
  <c r="BH2" i="58"/>
  <c r="BG2" i="58"/>
  <c r="BF2" i="58"/>
  <c r="BD2" i="58"/>
  <c r="BC2" i="58"/>
  <c r="BB2" i="58"/>
  <c r="BA2" i="58"/>
  <c r="AD8" i="58"/>
  <c r="AB8" i="58"/>
  <c r="AA8" i="58"/>
  <c r="Z8" i="58"/>
  <c r="Y8" i="58"/>
  <c r="X8" i="58"/>
  <c r="W8" i="58"/>
  <c r="AQ2" i="58"/>
  <c r="AO2" i="58"/>
  <c r="AN2" i="58"/>
  <c r="AM2" i="58"/>
  <c r="AX2" i="58"/>
  <c r="AW2" i="58"/>
  <c r="AV2" i="58"/>
  <c r="AU2" i="58"/>
  <c r="AT2" i="58"/>
  <c r="AS2" i="58"/>
  <c r="AZ2" i="58"/>
  <c r="AY2" i="58" s="1"/>
  <c r="AL2" i="58"/>
  <c r="AK2" i="58"/>
  <c r="AJ2" i="58"/>
  <c r="AG2" i="58"/>
  <c r="AF2" i="58"/>
  <c r="AE2" i="58"/>
  <c r="AD2" i="58"/>
  <c r="AC2" i="58"/>
  <c r="AA5" i="58"/>
  <c r="Z5" i="58"/>
  <c r="Y5" i="58"/>
  <c r="X5" i="58"/>
  <c r="W5" i="58"/>
  <c r="AB2" i="58"/>
  <c r="AA2" i="58"/>
  <c r="Z2" i="58"/>
  <c r="Y2" i="58"/>
  <c r="X2" i="58"/>
  <c r="W2" i="58"/>
  <c r="G2" i="58"/>
  <c r="E2" i="58"/>
  <c r="R5" i="63" l="1"/>
  <c r="R7" i="63" s="1"/>
  <c r="S7" i="63"/>
  <c r="R26" i="63"/>
  <c r="R23" i="63"/>
  <c r="Q23" i="63"/>
  <c r="Q22" i="63"/>
  <c r="Q26" i="63"/>
  <c r="Q24" i="63"/>
  <c r="Q20" i="63"/>
  <c r="M21" i="63"/>
  <c r="N24" i="63"/>
  <c r="M24" i="63"/>
  <c r="M22" i="63"/>
  <c r="O7" i="63" l="1"/>
  <c r="N7" i="63" s="1"/>
  <c r="CD2" i="58" s="1"/>
  <c r="V12" i="63" l="1"/>
  <c r="V13" i="63" s="1"/>
  <c r="Y8" i="63" l="1"/>
  <c r="Y9" i="63"/>
  <c r="O5" i="63" l="1"/>
  <c r="N5" i="63" s="1"/>
  <c r="BN2" i="58" s="1"/>
  <c r="Y11" i="63"/>
  <c r="O6" i="63"/>
  <c r="N6" i="63" s="1"/>
  <c r="BZ2" i="58" s="1"/>
  <c r="O8" i="63" l="1"/>
  <c r="V14" i="63" s="1"/>
  <c r="N8" i="6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toda</author>
  </authors>
  <commentList>
    <comment ref="AC7" authorId="0" shapeId="0" xr:uid="{5B4E08CA-A497-4493-8F54-8A00F01D484F}">
      <text>
        <r>
          <rPr>
            <b/>
            <sz val="9"/>
            <color indexed="81"/>
            <rFont val="MS P ゴシック"/>
            <family val="3"/>
            <charset val="128"/>
          </rPr>
          <t>toda:</t>
        </r>
        <r>
          <rPr>
            <sz val="9"/>
            <color indexed="81"/>
            <rFont val="MS P ゴシック"/>
            <family val="3"/>
            <charset val="128"/>
          </rPr>
          <t xml:space="preserve">
戸田が振り分けた項目</t>
        </r>
      </text>
    </comment>
    <comment ref="AC19" authorId="0" shapeId="0" xr:uid="{514ED8D0-579D-4CDF-BA45-506B607A2F9F}">
      <text>
        <r>
          <rPr>
            <b/>
            <sz val="9"/>
            <color indexed="81"/>
            <rFont val="MS P ゴシック"/>
            <family val="3"/>
            <charset val="128"/>
          </rPr>
          <t>toda:</t>
        </r>
        <r>
          <rPr>
            <sz val="9"/>
            <color indexed="81"/>
            <rFont val="MS P ゴシック"/>
            <family val="3"/>
            <charset val="128"/>
          </rPr>
          <t xml:space="preserve">
戸田が振り分けた項目</t>
        </r>
      </text>
    </comment>
  </commentList>
</comments>
</file>

<file path=xl/sharedStrings.xml><?xml version="1.0" encoding="utf-8"?>
<sst xmlns="http://schemas.openxmlformats.org/spreadsheetml/2006/main" count="3131" uniqueCount="1735">
  <si>
    <t>ご用途</t>
    <rPh sb="1" eb="3">
      <t>ヨウト</t>
    </rPh>
    <phoneticPr fontId="8"/>
  </si>
  <si>
    <t>雰囲気</t>
    <rPh sb="0" eb="3">
      <t>フンイキ</t>
    </rPh>
    <phoneticPr fontId="8"/>
  </si>
  <si>
    <t>合計</t>
    <rPh sb="0" eb="2">
      <t>ゴウケイ</t>
    </rPh>
    <phoneticPr fontId="8"/>
  </si>
  <si>
    <t>〒</t>
    <phoneticPr fontId="8"/>
  </si>
  <si>
    <t>TEL</t>
    <phoneticPr fontId="8"/>
  </si>
  <si>
    <t>社名</t>
    <rPh sb="0" eb="2">
      <t>シャメイ</t>
    </rPh>
    <phoneticPr fontId="8"/>
  </si>
  <si>
    <t>氏名</t>
    <rPh sb="0" eb="2">
      <t>シメイ</t>
    </rPh>
    <phoneticPr fontId="8"/>
  </si>
  <si>
    <t>住所</t>
    <rPh sb="0" eb="2">
      <t>ジュウショ</t>
    </rPh>
    <phoneticPr fontId="8"/>
  </si>
  <si>
    <t>単価</t>
    <rPh sb="0" eb="2">
      <t>タンカ</t>
    </rPh>
    <phoneticPr fontId="8"/>
  </si>
  <si>
    <t>数量</t>
    <rPh sb="0" eb="2">
      <t>スウリョウ</t>
    </rPh>
    <phoneticPr fontId="8"/>
  </si>
  <si>
    <t>小計</t>
    <rPh sb="0" eb="2">
      <t>ショウケイ</t>
    </rPh>
    <phoneticPr fontId="8"/>
  </si>
  <si>
    <t>お届け先様</t>
    <rPh sb="1" eb="2">
      <t>トド</t>
    </rPh>
    <rPh sb="3" eb="4">
      <t>サキ</t>
    </rPh>
    <rPh sb="4" eb="5">
      <t>サマ</t>
    </rPh>
    <phoneticPr fontId="8"/>
  </si>
  <si>
    <t>品目</t>
    <rPh sb="0" eb="2">
      <t>ヒンモク</t>
    </rPh>
    <phoneticPr fontId="8"/>
  </si>
  <si>
    <t>部署・役職</t>
    <rPh sb="0" eb="2">
      <t>ブショ</t>
    </rPh>
    <rPh sb="3" eb="5">
      <t>ヤクショク</t>
    </rPh>
    <phoneticPr fontId="8"/>
  </si>
  <si>
    <t>TAX</t>
    <phoneticPr fontId="8"/>
  </si>
  <si>
    <t>紙袋</t>
    <rPh sb="0" eb="2">
      <t>カミブクロ</t>
    </rPh>
    <phoneticPr fontId="8"/>
  </si>
  <si>
    <t>お色味</t>
    <rPh sb="1" eb="3">
      <t>イロミ</t>
    </rPh>
    <phoneticPr fontId="8"/>
  </si>
  <si>
    <t>支店</t>
    <rPh sb="0" eb="2">
      <t>シテン</t>
    </rPh>
    <phoneticPr fontId="8"/>
  </si>
  <si>
    <t>カード</t>
    <phoneticPr fontId="8"/>
  </si>
  <si>
    <t>祝札</t>
    <rPh sb="0" eb="2">
      <t>イワイフダ</t>
    </rPh>
    <phoneticPr fontId="8"/>
  </si>
  <si>
    <t>商品2</t>
    <rPh sb="0" eb="2">
      <t>ショウヒン</t>
    </rPh>
    <phoneticPr fontId="8"/>
  </si>
  <si>
    <t>商品3</t>
    <rPh sb="0" eb="2">
      <t>ショウヒン</t>
    </rPh>
    <phoneticPr fontId="8"/>
  </si>
  <si>
    <t>NO</t>
    <phoneticPr fontId="8"/>
  </si>
  <si>
    <t>年度</t>
    <rPh sb="0" eb="2">
      <t>ネンド</t>
    </rPh>
    <phoneticPr fontId="8"/>
  </si>
  <si>
    <t>月</t>
    <rPh sb="0" eb="1">
      <t>ツキ</t>
    </rPh>
    <phoneticPr fontId="8"/>
  </si>
  <si>
    <t>納品日</t>
    <rPh sb="0" eb="2">
      <t>ノウヒン</t>
    </rPh>
    <rPh sb="2" eb="3">
      <t>ヒ</t>
    </rPh>
    <phoneticPr fontId="8"/>
  </si>
  <si>
    <t>発送日</t>
    <rPh sb="0" eb="2">
      <t>ハッソウ</t>
    </rPh>
    <rPh sb="2" eb="3">
      <t>ビ</t>
    </rPh>
    <phoneticPr fontId="8"/>
  </si>
  <si>
    <t>時間指定</t>
    <rPh sb="0" eb="2">
      <t>ジカン</t>
    </rPh>
    <rPh sb="2" eb="4">
      <t>シテイ</t>
    </rPh>
    <phoneticPr fontId="8"/>
  </si>
  <si>
    <t>お届け</t>
    <rPh sb="1" eb="2">
      <t>トド</t>
    </rPh>
    <phoneticPr fontId="8"/>
  </si>
  <si>
    <t>宅伝票番号</t>
    <rPh sb="0" eb="1">
      <t>タク</t>
    </rPh>
    <rPh sb="1" eb="3">
      <t>デンピョウ</t>
    </rPh>
    <rPh sb="3" eb="5">
      <t>バンゴウ</t>
    </rPh>
    <phoneticPr fontId="8"/>
  </si>
  <si>
    <t>配送確認</t>
    <rPh sb="0" eb="2">
      <t>ハイソウ</t>
    </rPh>
    <rPh sb="2" eb="4">
      <t>カクニン</t>
    </rPh>
    <phoneticPr fontId="8"/>
  </si>
  <si>
    <t>〒</t>
  </si>
  <si>
    <t>TEL</t>
  </si>
  <si>
    <t>振込名称</t>
    <rPh sb="0" eb="2">
      <t>フリコ</t>
    </rPh>
    <rPh sb="2" eb="4">
      <t>メイショウ</t>
    </rPh>
    <phoneticPr fontId="8"/>
  </si>
  <si>
    <t>備考</t>
    <rPh sb="0" eb="2">
      <t>ビコウ</t>
    </rPh>
    <phoneticPr fontId="8"/>
  </si>
  <si>
    <t>商品1</t>
    <rPh sb="0" eb="2">
      <t>ショウヒン</t>
    </rPh>
    <phoneticPr fontId="8"/>
  </si>
  <si>
    <t>税抜合計</t>
    <rPh sb="0" eb="2">
      <t>ゼイヌ</t>
    </rPh>
    <rPh sb="2" eb="4">
      <t>ゴウケイ</t>
    </rPh>
    <phoneticPr fontId="8"/>
  </si>
  <si>
    <t>宅配便送料</t>
    <phoneticPr fontId="8"/>
  </si>
  <si>
    <t>サイズ</t>
    <phoneticPr fontId="8"/>
  </si>
  <si>
    <t>担当</t>
    <rPh sb="0" eb="2">
      <t>タントウ</t>
    </rPh>
    <phoneticPr fontId="21"/>
  </si>
  <si>
    <t>ロゴ入れ</t>
    <rPh sb="2" eb="3">
      <t>イ</t>
    </rPh>
    <phoneticPr fontId="8"/>
  </si>
  <si>
    <t>目的</t>
    <rPh sb="0" eb="2">
      <t>モクテキ</t>
    </rPh>
    <phoneticPr fontId="8"/>
  </si>
  <si>
    <t>関東</t>
    <rPh sb="0" eb="2">
      <t>カントウ</t>
    </rPh>
    <phoneticPr fontId="8"/>
  </si>
  <si>
    <t>近畿</t>
    <rPh sb="0" eb="2">
      <t>キンキ</t>
    </rPh>
    <phoneticPr fontId="8"/>
  </si>
  <si>
    <t>四国</t>
    <rPh sb="0" eb="2">
      <t>シコク</t>
    </rPh>
    <phoneticPr fontId="8"/>
  </si>
  <si>
    <t>北海道</t>
    <rPh sb="0" eb="3">
      <t>ホッカイドウ</t>
    </rPh>
    <phoneticPr fontId="8"/>
  </si>
  <si>
    <t>沖縄</t>
    <rPh sb="0" eb="2">
      <t>オキナワ</t>
    </rPh>
    <phoneticPr fontId="8"/>
  </si>
  <si>
    <t>九州</t>
    <rPh sb="0" eb="2">
      <t>キュウシュウ</t>
    </rPh>
    <phoneticPr fontId="8"/>
  </si>
  <si>
    <t>東北</t>
    <rPh sb="0" eb="2">
      <t>トウホク</t>
    </rPh>
    <phoneticPr fontId="8"/>
  </si>
  <si>
    <t>信越</t>
    <rPh sb="0" eb="2">
      <t>シンエツ</t>
    </rPh>
    <phoneticPr fontId="8"/>
  </si>
  <si>
    <t>北陸</t>
    <rPh sb="0" eb="2">
      <t>ホクリク</t>
    </rPh>
    <phoneticPr fontId="8"/>
  </si>
  <si>
    <t>東海</t>
    <rPh sb="0" eb="2">
      <t>トウカイ</t>
    </rPh>
    <phoneticPr fontId="8"/>
  </si>
  <si>
    <t>中国</t>
    <rPh sb="0" eb="2">
      <t>チュゴク</t>
    </rPh>
    <phoneticPr fontId="8"/>
  </si>
  <si>
    <t>宅配料金</t>
    <rPh sb="0" eb="3">
      <t>タクハイリョウ</t>
    </rPh>
    <rPh sb="3" eb="4">
      <t>キン</t>
    </rPh>
    <phoneticPr fontId="8"/>
  </si>
  <si>
    <t>地域</t>
    <rPh sb="0" eb="2">
      <t>チイキ</t>
    </rPh>
    <phoneticPr fontId="8"/>
  </si>
  <si>
    <t>東京都</t>
    <rPh sb="0" eb="2">
      <t>トウキョウ</t>
    </rPh>
    <rPh sb="2" eb="3">
      <t>ト</t>
    </rPh>
    <phoneticPr fontId="8"/>
  </si>
  <si>
    <t>青森県</t>
    <rPh sb="0" eb="2">
      <t>アオモリ</t>
    </rPh>
    <rPh sb="2" eb="3">
      <t>ケン</t>
    </rPh>
    <phoneticPr fontId="8"/>
  </si>
  <si>
    <t>岩手県</t>
    <rPh sb="0" eb="2">
      <t>イワテ</t>
    </rPh>
    <phoneticPr fontId="8"/>
  </si>
  <si>
    <t>山形県</t>
    <rPh sb="0" eb="2">
      <t>ヤマガタ</t>
    </rPh>
    <phoneticPr fontId="8"/>
  </si>
  <si>
    <t>宮城県</t>
    <rPh sb="0" eb="2">
      <t>ミヤギ</t>
    </rPh>
    <phoneticPr fontId="8"/>
  </si>
  <si>
    <t>福島県</t>
    <rPh sb="0" eb="2">
      <t>フクシマ</t>
    </rPh>
    <phoneticPr fontId="8"/>
  </si>
  <si>
    <t>群馬県</t>
    <rPh sb="0" eb="2">
      <t>グンマ</t>
    </rPh>
    <phoneticPr fontId="8"/>
  </si>
  <si>
    <t>栃木県</t>
    <rPh sb="0" eb="2">
      <t>トチギ</t>
    </rPh>
    <phoneticPr fontId="8"/>
  </si>
  <si>
    <t>埼玉県</t>
    <rPh sb="0" eb="2">
      <t>サイタマ</t>
    </rPh>
    <phoneticPr fontId="8"/>
  </si>
  <si>
    <t>山梨県</t>
    <rPh sb="0" eb="2">
      <t>ヤマナシ</t>
    </rPh>
    <phoneticPr fontId="8"/>
  </si>
  <si>
    <t>千葉県</t>
    <rPh sb="0" eb="2">
      <t>チバ</t>
    </rPh>
    <phoneticPr fontId="8"/>
  </si>
  <si>
    <t>新潟県</t>
    <rPh sb="0" eb="2">
      <t>ニイガタ</t>
    </rPh>
    <phoneticPr fontId="8"/>
  </si>
  <si>
    <t>長野県</t>
    <rPh sb="0" eb="2">
      <t>ナガノ</t>
    </rPh>
    <phoneticPr fontId="8"/>
  </si>
  <si>
    <t>富山県</t>
    <rPh sb="0" eb="2">
      <t>トヤマ</t>
    </rPh>
    <phoneticPr fontId="8"/>
  </si>
  <si>
    <t>石川県</t>
    <rPh sb="0" eb="2">
      <t>イシカワ</t>
    </rPh>
    <phoneticPr fontId="8"/>
  </si>
  <si>
    <t>福井県</t>
    <rPh sb="0" eb="2">
      <t>フクイ</t>
    </rPh>
    <phoneticPr fontId="8"/>
  </si>
  <si>
    <t>岐阜県</t>
    <rPh sb="0" eb="2">
      <t>ギフ</t>
    </rPh>
    <phoneticPr fontId="8"/>
  </si>
  <si>
    <t>静岡県</t>
    <rPh sb="0" eb="2">
      <t>シズオカ</t>
    </rPh>
    <phoneticPr fontId="8"/>
  </si>
  <si>
    <t>愛知県</t>
    <rPh sb="0" eb="2">
      <t>アイチ</t>
    </rPh>
    <phoneticPr fontId="8"/>
  </si>
  <si>
    <t>三重県</t>
    <rPh sb="0" eb="2">
      <t>ミエ</t>
    </rPh>
    <phoneticPr fontId="8"/>
  </si>
  <si>
    <t>滋賀県</t>
    <rPh sb="0" eb="2">
      <t>シガ</t>
    </rPh>
    <phoneticPr fontId="8"/>
  </si>
  <si>
    <t>奈良県</t>
    <rPh sb="0" eb="2">
      <t>ナラ</t>
    </rPh>
    <phoneticPr fontId="8"/>
  </si>
  <si>
    <t>和歌山県</t>
    <rPh sb="0" eb="3">
      <t>ワカヤマ</t>
    </rPh>
    <phoneticPr fontId="8"/>
  </si>
  <si>
    <t>兵庫県</t>
    <rPh sb="0" eb="2">
      <t>ヒョウゴ</t>
    </rPh>
    <phoneticPr fontId="8"/>
  </si>
  <si>
    <t>鳥取県</t>
    <rPh sb="0" eb="2">
      <t>トットリ</t>
    </rPh>
    <phoneticPr fontId="8"/>
  </si>
  <si>
    <t>島根県</t>
    <rPh sb="0" eb="2">
      <t>シマネ</t>
    </rPh>
    <phoneticPr fontId="8"/>
  </si>
  <si>
    <t>岡山県</t>
    <rPh sb="0" eb="2">
      <t>オカヤマ</t>
    </rPh>
    <phoneticPr fontId="8"/>
  </si>
  <si>
    <t>広島県</t>
    <rPh sb="0" eb="2">
      <t>ヒロシマ</t>
    </rPh>
    <phoneticPr fontId="8"/>
  </si>
  <si>
    <t>山口県</t>
    <rPh sb="0" eb="2">
      <t>ヤマグチ</t>
    </rPh>
    <phoneticPr fontId="8"/>
  </si>
  <si>
    <t>香川県</t>
    <rPh sb="0" eb="2">
      <t>カガワ</t>
    </rPh>
    <phoneticPr fontId="8"/>
  </si>
  <si>
    <t>徳島県</t>
    <rPh sb="0" eb="2">
      <t>トクシマ</t>
    </rPh>
    <phoneticPr fontId="8"/>
  </si>
  <si>
    <t>愛媛県</t>
    <rPh sb="0" eb="2">
      <t>エヒメ</t>
    </rPh>
    <phoneticPr fontId="8"/>
  </si>
  <si>
    <t>高知県</t>
    <rPh sb="0" eb="2">
      <t>コウチ</t>
    </rPh>
    <phoneticPr fontId="8"/>
  </si>
  <si>
    <t>福岡県</t>
    <rPh sb="0" eb="2">
      <t>フクオカ</t>
    </rPh>
    <phoneticPr fontId="8"/>
  </si>
  <si>
    <t>大分県</t>
    <rPh sb="0" eb="2">
      <t>オオイタ</t>
    </rPh>
    <phoneticPr fontId="8"/>
  </si>
  <si>
    <t>宮崎県</t>
    <rPh sb="0" eb="2">
      <t>ミヤザキ</t>
    </rPh>
    <phoneticPr fontId="8"/>
  </si>
  <si>
    <t>佐賀県</t>
    <rPh sb="0" eb="2">
      <t>サガ</t>
    </rPh>
    <phoneticPr fontId="8"/>
  </si>
  <si>
    <t>長崎県</t>
    <rPh sb="0" eb="2">
      <t>ナガサキ</t>
    </rPh>
    <phoneticPr fontId="8"/>
  </si>
  <si>
    <t>熊本県</t>
    <rPh sb="0" eb="2">
      <t>クマモト</t>
    </rPh>
    <phoneticPr fontId="8"/>
  </si>
  <si>
    <t>鹿児島県</t>
    <rPh sb="0" eb="3">
      <t>カゴシマ</t>
    </rPh>
    <phoneticPr fontId="8"/>
  </si>
  <si>
    <t>沖縄県</t>
    <rPh sb="0" eb="2">
      <t>オキナワ</t>
    </rPh>
    <phoneticPr fontId="8"/>
  </si>
  <si>
    <t>神奈川県</t>
    <rPh sb="0" eb="3">
      <t>カナガワ</t>
    </rPh>
    <rPh sb="3" eb="4">
      <t>ケン</t>
    </rPh>
    <phoneticPr fontId="8"/>
  </si>
  <si>
    <t>ホームページURL</t>
    <phoneticPr fontId="8"/>
  </si>
  <si>
    <t>月</t>
    <rPh sb="0" eb="1">
      <t>ゲツ</t>
    </rPh>
    <phoneticPr fontId="8"/>
  </si>
  <si>
    <t>支払銀行</t>
    <rPh sb="0" eb="2">
      <t>シハラ</t>
    </rPh>
    <rPh sb="2" eb="4">
      <t>ギンコウ</t>
    </rPh>
    <phoneticPr fontId="8"/>
  </si>
  <si>
    <t>銀行</t>
    <rPh sb="0" eb="2">
      <t>ギンコウ</t>
    </rPh>
    <phoneticPr fontId="8"/>
  </si>
  <si>
    <t>みずほ銀行</t>
    <phoneticPr fontId="8"/>
  </si>
  <si>
    <t>カ）パーク.コーポレーション</t>
    <phoneticPr fontId="8"/>
  </si>
  <si>
    <t>三菱UFJ銀行</t>
    <phoneticPr fontId="8"/>
  </si>
  <si>
    <t>三井住友銀行</t>
    <phoneticPr fontId="8"/>
  </si>
  <si>
    <t>普通　７１６９８７７</t>
    <phoneticPr fontId="8"/>
  </si>
  <si>
    <t>普通　０８３７７５２</t>
    <phoneticPr fontId="8"/>
  </si>
  <si>
    <t>当座　９５４２６</t>
    <phoneticPr fontId="8"/>
  </si>
  <si>
    <t>商品</t>
    <rPh sb="0" eb="2">
      <t>ショウヒン</t>
    </rPh>
    <phoneticPr fontId="8"/>
  </si>
  <si>
    <t>秋田県</t>
    <rPh sb="0" eb="2">
      <t>アキタ</t>
    </rPh>
    <rPh sb="2" eb="3">
      <t>ケン</t>
    </rPh>
    <phoneticPr fontId="8"/>
  </si>
  <si>
    <t>茨城県</t>
    <rPh sb="0" eb="3">
      <t>イバラキケン</t>
    </rPh>
    <phoneticPr fontId="8"/>
  </si>
  <si>
    <t>京都府</t>
    <rPh sb="0" eb="2">
      <t>キョウト</t>
    </rPh>
    <rPh sb="2" eb="3">
      <t>フ</t>
    </rPh>
    <phoneticPr fontId="8"/>
  </si>
  <si>
    <t>大阪府</t>
    <rPh sb="0" eb="3">
      <t>オオサカフ</t>
    </rPh>
    <phoneticPr fontId="8"/>
  </si>
  <si>
    <t>青森</t>
    <rPh sb="0" eb="2">
      <t>アオモリ</t>
    </rPh>
    <phoneticPr fontId="8"/>
  </si>
  <si>
    <t>岩手</t>
    <rPh sb="0" eb="2">
      <t>イワテ</t>
    </rPh>
    <phoneticPr fontId="8"/>
  </si>
  <si>
    <t>宮城</t>
    <rPh sb="0" eb="2">
      <t>ミヤギ</t>
    </rPh>
    <phoneticPr fontId="8"/>
  </si>
  <si>
    <t>秋田</t>
    <rPh sb="0" eb="2">
      <t>アキタ</t>
    </rPh>
    <phoneticPr fontId="8"/>
  </si>
  <si>
    <t>山形</t>
    <rPh sb="0" eb="2">
      <t>ヤマガタ</t>
    </rPh>
    <phoneticPr fontId="8"/>
  </si>
  <si>
    <t>福島</t>
    <rPh sb="0" eb="2">
      <t>フクシマ</t>
    </rPh>
    <phoneticPr fontId="8"/>
  </si>
  <si>
    <t>茨城</t>
    <phoneticPr fontId="8"/>
  </si>
  <si>
    <t>栃木</t>
    <rPh sb="0" eb="2">
      <t>トチギ</t>
    </rPh>
    <phoneticPr fontId="8"/>
  </si>
  <si>
    <t>群馬</t>
    <rPh sb="0" eb="2">
      <t>グンマ</t>
    </rPh>
    <phoneticPr fontId="8"/>
  </si>
  <si>
    <t>埼玉</t>
    <rPh sb="0" eb="2">
      <t>サイタマ</t>
    </rPh>
    <phoneticPr fontId="8"/>
  </si>
  <si>
    <t>千葉</t>
    <rPh sb="0" eb="2">
      <t>チバ</t>
    </rPh>
    <phoneticPr fontId="8"/>
  </si>
  <si>
    <t>神奈川</t>
    <rPh sb="0" eb="3">
      <t>カナガワ</t>
    </rPh>
    <phoneticPr fontId="8"/>
  </si>
  <si>
    <t>新潟</t>
    <rPh sb="0" eb="2">
      <t>ニイガタ</t>
    </rPh>
    <phoneticPr fontId="8"/>
  </si>
  <si>
    <t>富山</t>
    <rPh sb="0" eb="2">
      <t>トヤマ</t>
    </rPh>
    <phoneticPr fontId="8"/>
  </si>
  <si>
    <t>石川</t>
    <rPh sb="0" eb="2">
      <t>イシカワ</t>
    </rPh>
    <phoneticPr fontId="8"/>
  </si>
  <si>
    <t>福井</t>
    <rPh sb="0" eb="2">
      <t>フクイ</t>
    </rPh>
    <phoneticPr fontId="8"/>
  </si>
  <si>
    <t>山梨</t>
    <rPh sb="0" eb="2">
      <t>ヤマナシ</t>
    </rPh>
    <phoneticPr fontId="8"/>
  </si>
  <si>
    <t>長野</t>
    <rPh sb="0" eb="2">
      <t>ナガノ</t>
    </rPh>
    <phoneticPr fontId="8"/>
  </si>
  <si>
    <t>岐阜</t>
    <rPh sb="0" eb="2">
      <t>ギフ</t>
    </rPh>
    <phoneticPr fontId="8"/>
  </si>
  <si>
    <t>静岡</t>
    <rPh sb="0" eb="2">
      <t>シズオカ</t>
    </rPh>
    <phoneticPr fontId="8"/>
  </si>
  <si>
    <t>愛知</t>
    <rPh sb="0" eb="2">
      <t>アイチ</t>
    </rPh>
    <phoneticPr fontId="8"/>
  </si>
  <si>
    <t>三重</t>
    <rPh sb="0" eb="2">
      <t>ミエ</t>
    </rPh>
    <phoneticPr fontId="8"/>
  </si>
  <si>
    <t>滋賀</t>
    <rPh sb="0" eb="2">
      <t>シガ</t>
    </rPh>
    <phoneticPr fontId="8"/>
  </si>
  <si>
    <t>兵庫</t>
    <rPh sb="0" eb="2">
      <t>ヒョウゴ</t>
    </rPh>
    <phoneticPr fontId="8"/>
  </si>
  <si>
    <t>奈良</t>
    <rPh sb="0" eb="2">
      <t>ナラ</t>
    </rPh>
    <phoneticPr fontId="8"/>
  </si>
  <si>
    <t>和歌山</t>
    <rPh sb="0" eb="3">
      <t>ワカヤマ</t>
    </rPh>
    <phoneticPr fontId="8"/>
  </si>
  <si>
    <t>鳥取</t>
    <rPh sb="0" eb="2">
      <t>トットリ</t>
    </rPh>
    <phoneticPr fontId="8"/>
  </si>
  <si>
    <t>島根</t>
    <rPh sb="0" eb="2">
      <t>シマネ</t>
    </rPh>
    <phoneticPr fontId="8"/>
  </si>
  <si>
    <t>岡山</t>
    <rPh sb="0" eb="2">
      <t>オカヤマ</t>
    </rPh>
    <phoneticPr fontId="8"/>
  </si>
  <si>
    <t>広島</t>
    <rPh sb="0" eb="2">
      <t>ヒロシマ</t>
    </rPh>
    <phoneticPr fontId="8"/>
  </si>
  <si>
    <t>山口</t>
    <rPh sb="0" eb="2">
      <t>ヤマグチ</t>
    </rPh>
    <phoneticPr fontId="8"/>
  </si>
  <si>
    <t>徳島</t>
    <rPh sb="0" eb="2">
      <t>トクシマ</t>
    </rPh>
    <phoneticPr fontId="8"/>
  </si>
  <si>
    <t>香川</t>
    <rPh sb="0" eb="2">
      <t>カガワ</t>
    </rPh>
    <phoneticPr fontId="8"/>
  </si>
  <si>
    <t>愛媛</t>
    <rPh sb="0" eb="2">
      <t>エヒメ</t>
    </rPh>
    <phoneticPr fontId="8"/>
  </si>
  <si>
    <t>高知</t>
    <rPh sb="0" eb="2">
      <t>コウチ</t>
    </rPh>
    <phoneticPr fontId="8"/>
  </si>
  <si>
    <t>福岡</t>
    <rPh sb="0" eb="2">
      <t>フクオカ</t>
    </rPh>
    <phoneticPr fontId="8"/>
  </si>
  <si>
    <t>佐賀</t>
    <rPh sb="0" eb="2">
      <t>サガ</t>
    </rPh>
    <phoneticPr fontId="8"/>
  </si>
  <si>
    <t>長崎</t>
    <rPh sb="0" eb="2">
      <t>ナガサキ</t>
    </rPh>
    <phoneticPr fontId="8"/>
  </si>
  <si>
    <t>熊本</t>
    <rPh sb="0" eb="2">
      <t>クマモト</t>
    </rPh>
    <phoneticPr fontId="8"/>
  </si>
  <si>
    <t>大分</t>
    <rPh sb="0" eb="2">
      <t>オオイタ</t>
    </rPh>
    <phoneticPr fontId="8"/>
  </si>
  <si>
    <t>宮崎</t>
    <rPh sb="0" eb="2">
      <t>ミヤザキ</t>
    </rPh>
    <phoneticPr fontId="8"/>
  </si>
  <si>
    <t>鹿児島</t>
    <rPh sb="0" eb="3">
      <t>カゴシマ</t>
    </rPh>
    <phoneticPr fontId="8"/>
  </si>
  <si>
    <t>東京</t>
    <rPh sb="0" eb="2">
      <t>トウキョウ</t>
    </rPh>
    <phoneticPr fontId="8"/>
  </si>
  <si>
    <t>京都</t>
    <rPh sb="0" eb="2">
      <t>キョウト</t>
    </rPh>
    <phoneticPr fontId="8"/>
  </si>
  <si>
    <t>大阪</t>
    <rPh sb="0" eb="2">
      <t>オオサカ</t>
    </rPh>
    <phoneticPr fontId="8"/>
  </si>
  <si>
    <t>表参道支店</t>
    <rPh sb="0" eb="3">
      <t>オモテサンドウ</t>
    </rPh>
    <rPh sb="3" eb="5">
      <t>シテン</t>
    </rPh>
    <phoneticPr fontId="8"/>
  </si>
  <si>
    <t>青山支店</t>
    <rPh sb="0" eb="2">
      <t>アオヤマ</t>
    </rPh>
    <rPh sb="2" eb="4">
      <t>シテン</t>
    </rPh>
    <phoneticPr fontId="8"/>
  </si>
  <si>
    <t>支払い名義（カナ）</t>
    <rPh sb="0" eb="2">
      <t>シハラ</t>
    </rPh>
    <rPh sb="3" eb="5">
      <t>メイギ</t>
    </rPh>
    <phoneticPr fontId="8"/>
  </si>
  <si>
    <t>◯</t>
  </si>
  <si>
    <t>◯</t>
    <phoneticPr fontId="8"/>
  </si>
  <si>
    <t>翌日
午前着　</t>
    <phoneticPr fontId="8"/>
  </si>
  <si>
    <t>翌日
14時以降着　</t>
    <phoneticPr fontId="8"/>
  </si>
  <si>
    <t>翌日
夜間着　</t>
    <phoneticPr fontId="8"/>
  </si>
  <si>
    <t>翌々日
午前着</t>
    <phoneticPr fontId="8"/>
  </si>
  <si>
    <t>会員カード番号</t>
    <rPh sb="0" eb="2">
      <t>カイイン</t>
    </rPh>
    <rPh sb="5" eb="7">
      <t>バンゴウ</t>
    </rPh>
    <phoneticPr fontId="8"/>
  </si>
  <si>
    <t>ご登録携帯番号</t>
    <rPh sb="1" eb="3">
      <t>トウロク</t>
    </rPh>
    <rPh sb="3" eb="5">
      <t>ケイタイ</t>
    </rPh>
    <rPh sb="5" eb="7">
      <t>バンゴウ</t>
    </rPh>
    <phoneticPr fontId="8"/>
  </si>
  <si>
    <t>名義</t>
    <rPh sb="0" eb="2">
      <t>メイギ</t>
    </rPh>
    <phoneticPr fontId="8"/>
  </si>
  <si>
    <t>メールアドレス</t>
    <phoneticPr fontId="8"/>
  </si>
  <si>
    <t>問合せ日</t>
    <rPh sb="0" eb="1">
      <t>ト</t>
    </rPh>
    <rPh sb="1" eb="2">
      <t>ア</t>
    </rPh>
    <rPh sb="3" eb="4">
      <t>ヒ</t>
    </rPh>
    <phoneticPr fontId="8"/>
  </si>
  <si>
    <t>支払い</t>
    <rPh sb="0" eb="2">
      <t>シハラ</t>
    </rPh>
    <phoneticPr fontId="8"/>
  </si>
  <si>
    <t>経理
連絡</t>
    <rPh sb="0" eb="2">
      <t>ケイリ</t>
    </rPh>
    <rPh sb="3" eb="5">
      <t>レンラク</t>
    </rPh>
    <phoneticPr fontId="8"/>
  </si>
  <si>
    <t>ANNEX
請求発行</t>
    <rPh sb="6" eb="8">
      <t>セイキュウ</t>
    </rPh>
    <rPh sb="8" eb="10">
      <t>ハッコウ</t>
    </rPh>
    <phoneticPr fontId="8"/>
  </si>
  <si>
    <t>振込み確認</t>
    <rPh sb="0" eb="2">
      <t>フリコ</t>
    </rPh>
    <rPh sb="3" eb="5">
      <t>カクニン</t>
    </rPh>
    <phoneticPr fontId="8"/>
  </si>
  <si>
    <t>部門</t>
    <rPh sb="0" eb="2">
      <t>ブモン</t>
    </rPh>
    <phoneticPr fontId="8"/>
  </si>
  <si>
    <t>ポイント付与</t>
    <rPh sb="4" eb="6">
      <t>フヨ</t>
    </rPh>
    <phoneticPr fontId="8"/>
  </si>
  <si>
    <t>写真
送信</t>
    <rPh sb="0" eb="2">
      <t>シャシン</t>
    </rPh>
    <rPh sb="3" eb="5">
      <t>ソウシン</t>
    </rPh>
    <phoneticPr fontId="8"/>
  </si>
  <si>
    <t>札</t>
    <rPh sb="0" eb="1">
      <t>フダ</t>
    </rPh>
    <phoneticPr fontId="21"/>
  </si>
  <si>
    <t>企業</t>
    <rPh sb="0" eb="2">
      <t>キギョウ</t>
    </rPh>
    <phoneticPr fontId="21"/>
  </si>
  <si>
    <t>◎</t>
    <phoneticPr fontId="8"/>
  </si>
  <si>
    <t>あ</t>
    <phoneticPr fontId="8"/>
  </si>
  <si>
    <t>社名</t>
    <rPh sb="0" eb="1">
      <t>ミキ</t>
    </rPh>
    <phoneticPr fontId="8"/>
  </si>
  <si>
    <t>お届け先</t>
    <rPh sb="0" eb="2">
      <t>シャメイ</t>
    </rPh>
    <phoneticPr fontId="8"/>
  </si>
  <si>
    <t>振り分け用途</t>
    <rPh sb="0" eb="1">
      <t>フ</t>
    </rPh>
    <rPh sb="2" eb="3">
      <t>ワ</t>
    </rPh>
    <rPh sb="4" eb="6">
      <t>ヨウト</t>
    </rPh>
    <phoneticPr fontId="8"/>
  </si>
  <si>
    <t>表書き</t>
    <rPh sb="0" eb="2">
      <t>オモテガ</t>
    </rPh>
    <phoneticPr fontId="19"/>
  </si>
  <si>
    <t>お宛名</t>
    <rPh sb="1" eb="3">
      <t>アテナ</t>
    </rPh>
    <phoneticPr fontId="19"/>
  </si>
  <si>
    <t>ロゴ入れ</t>
    <rPh sb="2" eb="3">
      <t>イ</t>
    </rPh>
    <phoneticPr fontId="19"/>
  </si>
  <si>
    <t>ご予算設定</t>
    <rPh sb="1" eb="3">
      <t>ヨサン</t>
    </rPh>
    <rPh sb="3" eb="5">
      <t>セッテイ</t>
    </rPh>
    <phoneticPr fontId="8"/>
  </si>
  <si>
    <t>選択してください</t>
    <rPh sb="0" eb="2">
      <t>センタク</t>
    </rPh>
    <phoneticPr fontId="8"/>
  </si>
  <si>
    <t>宅配便でお届け</t>
    <rPh sb="0" eb="3">
      <t>タクハイビン</t>
    </rPh>
    <rPh sb="5" eb="6">
      <t>トド</t>
    </rPh>
    <phoneticPr fontId="8"/>
  </si>
  <si>
    <t>直接お届け</t>
    <rPh sb="0" eb="2">
      <t>チョクセツ</t>
    </rPh>
    <rPh sb="3" eb="4">
      <t>トド</t>
    </rPh>
    <phoneticPr fontId="8"/>
  </si>
  <si>
    <t>港区</t>
    <rPh sb="0" eb="2">
      <t>ミナトク</t>
    </rPh>
    <phoneticPr fontId="8"/>
  </si>
  <si>
    <t>渋谷区</t>
    <rPh sb="0" eb="3">
      <t>シブヤク</t>
    </rPh>
    <phoneticPr fontId="8"/>
  </si>
  <si>
    <t>品川区</t>
    <rPh sb="0" eb="3">
      <t>シナガワク</t>
    </rPh>
    <phoneticPr fontId="8"/>
  </si>
  <si>
    <t>新宿区</t>
    <rPh sb="0" eb="3">
      <t>シンジュクク</t>
    </rPh>
    <phoneticPr fontId="8"/>
  </si>
  <si>
    <t>目黒区</t>
    <rPh sb="0" eb="3">
      <t>メグロク</t>
    </rPh>
    <phoneticPr fontId="8"/>
  </si>
  <si>
    <t>中央区</t>
    <rPh sb="0" eb="3">
      <t>チュウオウク</t>
    </rPh>
    <phoneticPr fontId="8"/>
  </si>
  <si>
    <t>文京区</t>
    <rPh sb="0" eb="3">
      <t>ブンキョウク</t>
    </rPh>
    <phoneticPr fontId="8"/>
  </si>
  <si>
    <t>千代田区</t>
    <rPh sb="0" eb="4">
      <t>チヨダク</t>
    </rPh>
    <phoneticPr fontId="8"/>
  </si>
  <si>
    <t>大田区</t>
    <rPh sb="0" eb="3">
      <t>オオタク</t>
    </rPh>
    <phoneticPr fontId="8"/>
  </si>
  <si>
    <t>世田谷区</t>
    <rPh sb="0" eb="4">
      <t>セタガヤク</t>
    </rPh>
    <phoneticPr fontId="8"/>
  </si>
  <si>
    <t>配送料金</t>
    <rPh sb="0" eb="4">
      <t>ハイソウリョウキン</t>
    </rPh>
    <phoneticPr fontId="8"/>
  </si>
  <si>
    <t>可否</t>
    <rPh sb="0" eb="2">
      <t>カヒ</t>
    </rPh>
    <phoneticPr fontId="8"/>
  </si>
  <si>
    <t>贈り主（注文者）の名前は必須ですが、お届け先の名前は書かなくても失礼にはなりません。</t>
    <rPh sb="19" eb="20">
      <t>トド</t>
    </rPh>
    <rPh sb="21" eb="22">
      <t>サキ</t>
    </rPh>
    <phoneticPr fontId="8"/>
  </si>
  <si>
    <t>ただし、ご出演お祝いや昇進のお祝いなど、お届け先も明記した方が良いケースもあります。</t>
    <rPh sb="5" eb="7">
      <t>シュツエン</t>
    </rPh>
    <rPh sb="8" eb="9">
      <t>イワ</t>
    </rPh>
    <rPh sb="11" eb="13">
      <t>ショウシン</t>
    </rPh>
    <rPh sb="15" eb="16">
      <t>イワ</t>
    </rPh>
    <rPh sb="21" eb="22">
      <t>トド</t>
    </rPh>
    <rPh sb="23" eb="24">
      <t>サキ</t>
    </rPh>
    <rPh sb="25" eb="27">
      <t>メイキ</t>
    </rPh>
    <rPh sb="29" eb="30">
      <t>ホウ</t>
    </rPh>
    <rPh sb="31" eb="32">
      <t>ヨ</t>
    </rPh>
    <phoneticPr fontId="8"/>
  </si>
  <si>
    <t>主な飾り文字</t>
    <rPh sb="0" eb="1">
      <t>オモ</t>
    </rPh>
    <rPh sb="2" eb="3">
      <t>カザ</t>
    </rPh>
    <rPh sb="4" eb="6">
      <t>モジ</t>
    </rPh>
    <phoneticPr fontId="8"/>
  </si>
  <si>
    <t>オススメの表記</t>
    <rPh sb="5" eb="7">
      <t>ヒョウキ</t>
    </rPh>
    <phoneticPr fontId="8"/>
  </si>
  <si>
    <t>お祝い全般</t>
    <phoneticPr fontId="8"/>
  </si>
  <si>
    <t>移転</t>
    <rPh sb="0" eb="2">
      <t>イテン</t>
    </rPh>
    <phoneticPr fontId="8"/>
  </si>
  <si>
    <t>就任・昇進</t>
    <rPh sb="0" eb="2">
      <t>シュウニン</t>
    </rPh>
    <rPh sb="3" eb="5">
      <t>ショウシン</t>
    </rPh>
    <phoneticPr fontId="8"/>
  </si>
  <si>
    <t>お届け先名を加える</t>
    <phoneticPr fontId="8"/>
  </si>
  <si>
    <t>送り主名のみ</t>
    <phoneticPr fontId="8"/>
  </si>
  <si>
    <t>御祝、祝</t>
    <rPh sb="3" eb="4">
      <t>シュク</t>
    </rPh>
    <phoneticPr fontId="8"/>
  </si>
  <si>
    <t>開業</t>
    <rPh sb="0" eb="2">
      <t>カイギョウ</t>
    </rPh>
    <phoneticPr fontId="8"/>
  </si>
  <si>
    <t>企業様宛</t>
    <rPh sb="0" eb="2">
      <t>キギョウ</t>
    </rPh>
    <rPh sb="2" eb="3">
      <t>サマ</t>
    </rPh>
    <rPh sb="3" eb="4">
      <t>アテ</t>
    </rPh>
    <phoneticPr fontId="8"/>
  </si>
  <si>
    <t>周年</t>
    <rPh sb="0" eb="2">
      <t>シュウネン</t>
    </rPh>
    <phoneticPr fontId="8"/>
  </si>
  <si>
    <t>御祝、祝◯周年、◯周年御祝</t>
    <rPh sb="3" eb="4">
      <t>シュク</t>
    </rPh>
    <rPh sb="5" eb="7">
      <t>シュウネン</t>
    </rPh>
    <rPh sb="9" eb="11">
      <t>シュウネン</t>
    </rPh>
    <rPh sb="11" eb="13">
      <t>オイワ</t>
    </rPh>
    <phoneticPr fontId="8"/>
  </si>
  <si>
    <t>開店</t>
    <rPh sb="0" eb="2">
      <t>カイテン</t>
    </rPh>
    <phoneticPr fontId="8"/>
  </si>
  <si>
    <t>開院</t>
    <rPh sb="0" eb="2">
      <t>カイイン</t>
    </rPh>
    <phoneticPr fontId="8"/>
  </si>
  <si>
    <t>選挙応援</t>
    <phoneticPr fontId="8"/>
  </si>
  <si>
    <t>当選</t>
    <phoneticPr fontId="8"/>
  </si>
  <si>
    <t>祈御当選、必勝祈願、陣中御見舞</t>
    <phoneticPr fontId="8"/>
  </si>
  <si>
    <t>公演・講演の出演</t>
    <phoneticPr fontId="8"/>
  </si>
  <si>
    <t>受賞のお祝い</t>
    <phoneticPr fontId="8"/>
  </si>
  <si>
    <t>御祝、祝○○賞、受賞御祝</t>
    <rPh sb="0" eb="2">
      <t>オイワ</t>
    </rPh>
    <phoneticPr fontId="8"/>
  </si>
  <si>
    <t>楽屋へ届ける場合</t>
    <phoneticPr fontId="8"/>
  </si>
  <si>
    <t>個人様宛</t>
    <rPh sb="0" eb="2">
      <t>コジン</t>
    </rPh>
    <rPh sb="2" eb="3">
      <t>サマ</t>
    </rPh>
    <rPh sb="3" eb="4">
      <t>アテ</t>
    </rPh>
    <phoneticPr fontId="8"/>
  </si>
  <si>
    <t>お店</t>
    <rPh sb="1" eb="2">
      <t>ミセ</t>
    </rPh>
    <phoneticPr fontId="8"/>
  </si>
  <si>
    <t>予約状況により
お引き受けできない
可能性もあります</t>
    <rPh sb="0" eb="2">
      <t>ヨヤク</t>
    </rPh>
    <rPh sb="2" eb="4">
      <t>ジョウキョウ</t>
    </rPh>
    <rPh sb="9" eb="10">
      <t>ヒ</t>
    </rPh>
    <rPh sb="11" eb="12">
      <t>ウ</t>
    </rPh>
    <rPh sb="18" eb="21">
      <t>カノウセイ</t>
    </rPh>
    <phoneticPr fontId="8"/>
  </si>
  <si>
    <t>都内</t>
    <rPh sb="0" eb="2">
      <t>トナイ</t>
    </rPh>
    <phoneticPr fontId="8"/>
  </si>
  <si>
    <t>商品代</t>
    <rPh sb="0" eb="3">
      <t>ショウヒンダイ</t>
    </rPh>
    <phoneticPr fontId="8"/>
  </si>
  <si>
    <t>配送エリア</t>
    <rPh sb="0" eb="2">
      <t>ハイソウ</t>
    </rPh>
    <phoneticPr fontId="8"/>
  </si>
  <si>
    <t>全国</t>
    <rPh sb="0" eb="2">
      <t>ゼンコク</t>
    </rPh>
    <phoneticPr fontId="8"/>
  </si>
  <si>
    <t>―</t>
    <phoneticPr fontId="8"/>
  </si>
  <si>
    <t>事前振込</t>
    <rPh sb="0" eb="4">
      <t>ジゼンフリコミ</t>
    </rPh>
    <phoneticPr fontId="8"/>
  </si>
  <si>
    <t>クレジット</t>
    <phoneticPr fontId="8"/>
  </si>
  <si>
    <t>事業内容</t>
    <rPh sb="0" eb="4">
      <t>ジギョウナイヨウ</t>
    </rPh>
    <phoneticPr fontId="8"/>
  </si>
  <si>
    <t>南東北</t>
    <rPh sb="0" eb="1">
      <t>ミナミ</t>
    </rPh>
    <rPh sb="1" eb="3">
      <t>トウホク</t>
    </rPh>
    <phoneticPr fontId="8"/>
  </si>
  <si>
    <t>関西</t>
    <rPh sb="0" eb="2">
      <t>カンサイ</t>
    </rPh>
    <phoneticPr fontId="8"/>
  </si>
  <si>
    <t>中国</t>
    <rPh sb="0" eb="2">
      <t>チュウゴク</t>
    </rPh>
    <phoneticPr fontId="8"/>
  </si>
  <si>
    <t>北九州</t>
    <rPh sb="0" eb="3">
      <t>キタキュウシュウ</t>
    </rPh>
    <phoneticPr fontId="8"/>
  </si>
  <si>
    <t>南九州</t>
    <rPh sb="0" eb="1">
      <t>ミナミ</t>
    </rPh>
    <rPh sb="1" eb="3">
      <t>キュウシュウ</t>
    </rPh>
    <phoneticPr fontId="8"/>
  </si>
  <si>
    <t>北東北、南東北、関東、信越、北陸、中部</t>
    <rPh sb="0" eb="3">
      <t>キタトウホク</t>
    </rPh>
    <rPh sb="4" eb="7">
      <t>ミナミトウホク</t>
    </rPh>
    <rPh sb="8" eb="10">
      <t>カントウ</t>
    </rPh>
    <rPh sb="11" eb="13">
      <t>シンエツ</t>
    </rPh>
    <rPh sb="14" eb="16">
      <t>ホクリク</t>
    </rPh>
    <rPh sb="17" eb="19">
      <t>チュウブ</t>
    </rPh>
    <phoneticPr fontId="8"/>
  </si>
  <si>
    <t>中国、四国</t>
    <rPh sb="0" eb="2">
      <t>チュウゴク</t>
    </rPh>
    <rPh sb="3" eb="5">
      <t>シコク</t>
    </rPh>
    <phoneticPr fontId="8"/>
  </si>
  <si>
    <t>お客様登録　（新規もしくはご変更があった場合にご記入ください）</t>
    <rPh sb="1" eb="3">
      <t>キャクサマ</t>
    </rPh>
    <rPh sb="3" eb="5">
      <t>トウロク</t>
    </rPh>
    <rPh sb="7" eb="9">
      <t>シンキ</t>
    </rPh>
    <rPh sb="14" eb="16">
      <t>ヘンコウ</t>
    </rPh>
    <rPh sb="20" eb="22">
      <t>バアイ</t>
    </rPh>
    <rPh sb="24" eb="26">
      <t>キニュウ</t>
    </rPh>
    <phoneticPr fontId="8"/>
  </si>
  <si>
    <t>青山フラワーマーケット　アネックス　　　annex@aoyamaflowermarket.com　　　　☎　０３-６４５１-０９８７</t>
    <phoneticPr fontId="8"/>
  </si>
  <si>
    <t>別途費用</t>
    <rPh sb="0" eb="2">
      <t>ベット</t>
    </rPh>
    <rPh sb="2" eb="4">
      <t>ヒヨウ</t>
    </rPh>
    <phoneticPr fontId="8"/>
  </si>
  <si>
    <t>パープルなら沢山あるのですが、ブルー系のお花は残念ながら種類がとても少ないのが現状です。　</t>
    <rPh sb="6" eb="8">
      <t>タクサン</t>
    </rPh>
    <rPh sb="18" eb="19">
      <t>ケイ</t>
    </rPh>
    <rPh sb="21" eb="22">
      <t>ハナ</t>
    </rPh>
    <rPh sb="23" eb="25">
      <t>ザンネン</t>
    </rPh>
    <rPh sb="28" eb="30">
      <t>シュルイ</t>
    </rPh>
    <rPh sb="34" eb="35">
      <t>スク</t>
    </rPh>
    <rPh sb="39" eb="41">
      <t>ゲンジョウ</t>
    </rPh>
    <phoneticPr fontId="8"/>
  </si>
  <si>
    <t>ブルースター</t>
    <phoneticPr fontId="8"/>
  </si>
  <si>
    <t>紫陽花</t>
    <rPh sb="0" eb="3">
      <t>アジサイ</t>
    </rPh>
    <phoneticPr fontId="8"/>
  </si>
  <si>
    <t>デルフィニウム</t>
    <phoneticPr fontId="8"/>
  </si>
  <si>
    <t>annex@aoyamaflowermarket.com</t>
    <phoneticPr fontId="8"/>
  </si>
  <si>
    <t>サンプル：お誕生日</t>
    <rPh sb="6" eb="9">
      <t>タンジョウビ</t>
    </rPh>
    <phoneticPr fontId="8"/>
  </si>
  <si>
    <t>サンプル：開店お祝い</t>
    <rPh sb="5" eb="7">
      <t>カイテン</t>
    </rPh>
    <rPh sb="8" eb="9">
      <t>イワ</t>
    </rPh>
    <phoneticPr fontId="8"/>
  </si>
  <si>
    <t>送り主様</t>
    <rPh sb="0" eb="1">
      <t>オク</t>
    </rPh>
    <rPh sb="2" eb="3">
      <t>ヌシ</t>
    </rPh>
    <rPh sb="3" eb="4">
      <t>サマ</t>
    </rPh>
    <phoneticPr fontId="8"/>
  </si>
  <si>
    <t>特に規定はございませんので、よろしければ以下文章をコピーしてご利用ください。</t>
    <rPh sb="0" eb="1">
      <t>トク</t>
    </rPh>
    <rPh sb="2" eb="4">
      <t>キテイ</t>
    </rPh>
    <rPh sb="20" eb="22">
      <t>イカ</t>
    </rPh>
    <rPh sb="22" eb="24">
      <t>ブンショウ</t>
    </rPh>
    <rPh sb="31" eb="33">
      <t>リヨウ</t>
    </rPh>
    <phoneticPr fontId="8"/>
  </si>
  <si>
    <t>都道府県</t>
    <rPh sb="0" eb="4">
      <t>トドウフケン</t>
    </rPh>
    <phoneticPr fontId="8"/>
  </si>
  <si>
    <t>火</t>
    <rPh sb="0" eb="1">
      <t>カ</t>
    </rPh>
    <phoneticPr fontId="8"/>
  </si>
  <si>
    <t>水</t>
    <rPh sb="0" eb="1">
      <t>スイ</t>
    </rPh>
    <phoneticPr fontId="8"/>
  </si>
  <si>
    <t>木</t>
    <rPh sb="0" eb="1">
      <t>モク</t>
    </rPh>
    <phoneticPr fontId="8"/>
  </si>
  <si>
    <t>金</t>
    <rPh sb="0" eb="1">
      <t>キン</t>
    </rPh>
    <phoneticPr fontId="8"/>
  </si>
  <si>
    <t>土</t>
    <rPh sb="0" eb="1">
      <t>ド</t>
    </rPh>
    <phoneticPr fontId="8"/>
  </si>
  <si>
    <t>日</t>
    <rPh sb="0" eb="1">
      <t>ヒ</t>
    </rPh>
    <phoneticPr fontId="8"/>
  </si>
  <si>
    <t>お届け日</t>
    <rPh sb="1" eb="2">
      <t>トド</t>
    </rPh>
    <rPh sb="3" eb="4">
      <t>ヒ</t>
    </rPh>
    <phoneticPr fontId="8"/>
  </si>
  <si>
    <t>前の週の水曜日まで</t>
    <rPh sb="0" eb="1">
      <t>マエ</t>
    </rPh>
    <rPh sb="2" eb="3">
      <t>シュウ</t>
    </rPh>
    <rPh sb="4" eb="7">
      <t>スイヨウビ</t>
    </rPh>
    <phoneticPr fontId="8"/>
  </si>
  <si>
    <t>前の週の金曜日まで</t>
    <rPh sb="0" eb="1">
      <t>マエ</t>
    </rPh>
    <rPh sb="2" eb="3">
      <t>シュウ</t>
    </rPh>
    <rPh sb="4" eb="5">
      <t>キン</t>
    </rPh>
    <phoneticPr fontId="8"/>
  </si>
  <si>
    <t>ご注文期限</t>
    <rPh sb="1" eb="3">
      <t>チュウモン</t>
    </rPh>
    <rPh sb="3" eb="5">
      <t>キゲン</t>
    </rPh>
    <phoneticPr fontId="8"/>
  </si>
  <si>
    <t>月曜日まで</t>
    <rPh sb="0" eb="3">
      <t>ゲツヨウビ</t>
    </rPh>
    <phoneticPr fontId="8"/>
  </si>
  <si>
    <t>水曜日まで</t>
    <rPh sb="0" eb="3">
      <t>スイヨウビ</t>
    </rPh>
    <phoneticPr fontId="8"/>
  </si>
  <si>
    <t>部署・役職</t>
    <rPh sb="0" eb="2">
      <t>ブショ</t>
    </rPh>
    <rPh sb="3" eb="5">
      <t>ヤクショク</t>
    </rPh>
    <phoneticPr fontId="21"/>
  </si>
  <si>
    <t>氏名</t>
    <rPh sb="0" eb="2">
      <t>シメイ</t>
    </rPh>
    <phoneticPr fontId="21"/>
  </si>
  <si>
    <t>TEL</t>
    <phoneticPr fontId="21"/>
  </si>
  <si>
    <t>mail</t>
    <phoneticPr fontId="21"/>
  </si>
  <si>
    <t>送付方法</t>
    <rPh sb="0" eb="2">
      <t>ソウフ</t>
    </rPh>
    <rPh sb="2" eb="4">
      <t>ホウホウ</t>
    </rPh>
    <phoneticPr fontId="21"/>
  </si>
  <si>
    <t>表書き</t>
    <rPh sb="0" eb="2">
      <t>オモテガ</t>
    </rPh>
    <phoneticPr fontId="8"/>
  </si>
  <si>
    <t>お宛名</t>
    <rPh sb="1" eb="3">
      <t>アテナ</t>
    </rPh>
    <phoneticPr fontId="8"/>
  </si>
  <si>
    <t>数字のみ入力</t>
    <rPh sb="0" eb="2">
      <t>スウジ</t>
    </rPh>
    <rPh sb="4" eb="6">
      <t>ニュウリョク</t>
    </rPh>
    <phoneticPr fontId="8"/>
  </si>
  <si>
    <t>祝札</t>
    <rPh sb="0" eb="1">
      <t>イワイ</t>
    </rPh>
    <rPh sb="1" eb="2">
      <t>フダ</t>
    </rPh>
    <phoneticPr fontId="8"/>
  </si>
  <si>
    <t>お届け日時</t>
    <rPh sb="1" eb="2">
      <t>トド</t>
    </rPh>
    <rPh sb="3" eb="5">
      <t>ニチジ</t>
    </rPh>
    <phoneticPr fontId="8"/>
  </si>
  <si>
    <t>会員証番号</t>
    <phoneticPr fontId="8"/>
  </si>
  <si>
    <t>名義</t>
    <phoneticPr fontId="8"/>
  </si>
  <si>
    <t>電話番号</t>
    <phoneticPr fontId="8"/>
  </si>
  <si>
    <t>ご予算（税込み）</t>
    <phoneticPr fontId="8"/>
  </si>
  <si>
    <t>届け先 都道府県</t>
    <phoneticPr fontId="8"/>
  </si>
  <si>
    <t>ご注文商品</t>
    <rPh sb="1" eb="3">
      <t>チュウモン</t>
    </rPh>
    <rPh sb="3" eb="5">
      <t>ショウヒン</t>
    </rPh>
    <phoneticPr fontId="8"/>
  </si>
  <si>
    <t>配送料VLOOK</t>
  </si>
  <si>
    <t>配送料ありなし</t>
  </si>
  <si>
    <t>宅箱代使える金額</t>
  </si>
  <si>
    <t>宅配箱ありなし</t>
  </si>
  <si>
    <t>税抜金額</t>
    <phoneticPr fontId="8"/>
  </si>
  <si>
    <t>宅箱金額（ボーダーライン：商品 14,999 + 箱代 500＝15,499)</t>
    <phoneticPr fontId="8"/>
  </si>
  <si>
    <t>税込</t>
    <rPh sb="0" eb="2">
      <t>ゼイコミ</t>
    </rPh>
    <phoneticPr fontId="8"/>
  </si>
  <si>
    <t>宅配便送料</t>
    <rPh sb="0" eb="3">
      <t>タクハイビン</t>
    </rPh>
    <rPh sb="3" eb="5">
      <t>ソウリョウ</t>
    </rPh>
    <phoneticPr fontId="8"/>
  </si>
  <si>
    <t>配送箱</t>
    <rPh sb="0" eb="3">
      <t>ハイソウバコ</t>
    </rPh>
    <phoneticPr fontId="8"/>
  </si>
  <si>
    <t>ご注文ご担当者様</t>
    <rPh sb="1" eb="3">
      <t>チュウモン</t>
    </rPh>
    <rPh sb="4" eb="7">
      <t>タントウシャ</t>
    </rPh>
    <rPh sb="7" eb="8">
      <t>サマ</t>
    </rPh>
    <phoneticPr fontId="8"/>
  </si>
  <si>
    <t>税抜き</t>
    <rPh sb="0" eb="2">
      <t>ゼイヌ</t>
    </rPh>
    <phoneticPr fontId="8"/>
  </si>
  <si>
    <t>税込み</t>
    <rPh sb="0" eb="2">
      <t>ゼイコ</t>
    </rPh>
    <phoneticPr fontId="8"/>
  </si>
  <si>
    <t>お支払い</t>
    <rPh sb="1" eb="3">
      <t>シハラ</t>
    </rPh>
    <phoneticPr fontId="8"/>
  </si>
  <si>
    <t>ポイントアプリ</t>
    <phoneticPr fontId="8"/>
  </si>
  <si>
    <t>請求書　（郵送）</t>
    <rPh sb="0" eb="3">
      <t>セイキュショ</t>
    </rPh>
    <rPh sb="5" eb="7">
      <t>ユウソウ</t>
    </rPh>
    <phoneticPr fontId="8"/>
  </si>
  <si>
    <t>請求書　（メール）</t>
    <rPh sb="0" eb="3">
      <t>セイキュショ</t>
    </rPh>
    <phoneticPr fontId="8"/>
  </si>
  <si>
    <t>『送り主名のみ記入』の場合</t>
    <rPh sb="1" eb="2">
      <t>オク</t>
    </rPh>
    <rPh sb="3" eb="4">
      <t>ヌシ</t>
    </rPh>
    <rPh sb="4" eb="5">
      <t>メイ</t>
    </rPh>
    <rPh sb="7" eb="9">
      <t>キニュウ</t>
    </rPh>
    <rPh sb="11" eb="13">
      <t>バアイ</t>
    </rPh>
    <phoneticPr fontId="8"/>
  </si>
  <si>
    <t>※「様」 「より」 は実際は赤字になります</t>
    <rPh sb="2" eb="3">
      <t>サマ</t>
    </rPh>
    <rPh sb="11" eb="13">
      <t>ジッサイ</t>
    </rPh>
    <rPh sb="14" eb="16">
      <t>アカジ</t>
    </rPh>
    <phoneticPr fontId="8"/>
  </si>
  <si>
    <t>　 お届け地域も一部に限らせていただいております</t>
    <phoneticPr fontId="8"/>
  </si>
  <si>
    <t>※直接お届けは 商品代 33,000円から（別途送料）となり</t>
    <rPh sb="1" eb="3">
      <t>チョクセツ</t>
    </rPh>
    <rPh sb="4" eb="5">
      <t>トド</t>
    </rPh>
    <rPh sb="8" eb="11">
      <t>ショウヒンダイ</t>
    </rPh>
    <rPh sb="18" eb="19">
      <t>エン</t>
    </rPh>
    <rPh sb="22" eb="24">
      <t>ベット</t>
    </rPh>
    <rPh sb="24" eb="26">
      <t>ソウリョウ</t>
    </rPh>
    <phoneticPr fontId="8"/>
  </si>
  <si>
    <t>下記項目をご確認いただけましたらチェックをしてください</t>
    <rPh sb="0" eb="2">
      <t>カキ</t>
    </rPh>
    <rPh sb="2" eb="4">
      <t>コウモク</t>
    </rPh>
    <rPh sb="6" eb="8">
      <t>カクニン</t>
    </rPh>
    <phoneticPr fontId="8"/>
  </si>
  <si>
    <t>確認しました</t>
    <rPh sb="0" eb="2">
      <t>カクニン</t>
    </rPh>
    <phoneticPr fontId="8"/>
  </si>
  <si>
    <t>原則4日前までにご注文ください</t>
    <rPh sb="0" eb="2">
      <t>ゲンソク</t>
    </rPh>
    <rPh sb="3" eb="4">
      <t>ヒ</t>
    </rPh>
    <rPh sb="4" eb="5">
      <t>マエ</t>
    </rPh>
    <rPh sb="9" eb="11">
      <t>チュウモン</t>
    </rPh>
    <phoneticPr fontId="8"/>
  </si>
  <si>
    <t>・お作りしたお花の写真は発送後1週間以内にお送りしています。</t>
    <rPh sb="2" eb="3">
      <t>ツク</t>
    </rPh>
    <rPh sb="7" eb="8">
      <t>ハナ</t>
    </rPh>
    <rPh sb="9" eb="11">
      <t>シャシン</t>
    </rPh>
    <rPh sb="12" eb="15">
      <t>ハッソウゴ</t>
    </rPh>
    <rPh sb="16" eb="18">
      <t>シュウカン</t>
    </rPh>
    <rPh sb="18" eb="20">
      <t>イナイ</t>
    </rPh>
    <rPh sb="22" eb="23">
      <t>オク</t>
    </rPh>
    <phoneticPr fontId="8"/>
  </si>
  <si>
    <t>・宅配便の到着確認は原則致しておりません。ご不在等の対応はこちらでは致しかねます。</t>
    <rPh sb="1" eb="4">
      <t>タクハイビン</t>
    </rPh>
    <rPh sb="5" eb="7">
      <t>トウチャク</t>
    </rPh>
    <rPh sb="7" eb="9">
      <t>カクニン</t>
    </rPh>
    <rPh sb="10" eb="12">
      <t>ゲンソク</t>
    </rPh>
    <rPh sb="12" eb="13">
      <t>イタ</t>
    </rPh>
    <rPh sb="22" eb="24">
      <t>フザイ</t>
    </rPh>
    <rPh sb="24" eb="25">
      <t>トウ</t>
    </rPh>
    <rPh sb="26" eb="28">
      <t>タイオウ</t>
    </rPh>
    <rPh sb="34" eb="35">
      <t>イタ</t>
    </rPh>
    <phoneticPr fontId="8"/>
  </si>
  <si>
    <t>・お花は生物です。天候等の影響で予定通り入荷せずご希望に添えない場合もございます。</t>
    <rPh sb="2" eb="3">
      <t>ハナ</t>
    </rPh>
    <rPh sb="4" eb="6">
      <t>ナマモノ</t>
    </rPh>
    <rPh sb="9" eb="11">
      <t>テンコウ</t>
    </rPh>
    <rPh sb="11" eb="12">
      <t>トウ</t>
    </rPh>
    <rPh sb="13" eb="15">
      <t>エイキョウ</t>
    </rPh>
    <rPh sb="16" eb="18">
      <t>ヨテイ</t>
    </rPh>
    <rPh sb="18" eb="19">
      <t>ツウ</t>
    </rPh>
    <rPh sb="20" eb="22">
      <t>ニュウカ</t>
    </rPh>
    <phoneticPr fontId="8"/>
  </si>
  <si>
    <t>・当日、翌日着など急なご依頼の場合は、メール、お電話、両方でご連絡ください。</t>
    <rPh sb="1" eb="3">
      <t>トウジツ</t>
    </rPh>
    <rPh sb="4" eb="6">
      <t>ヨクジツ</t>
    </rPh>
    <rPh sb="6" eb="7">
      <t>チャク</t>
    </rPh>
    <rPh sb="9" eb="10">
      <t>キュウ</t>
    </rPh>
    <rPh sb="12" eb="14">
      <t>イライ</t>
    </rPh>
    <rPh sb="15" eb="17">
      <t>バアイ</t>
    </rPh>
    <rPh sb="24" eb="26">
      <t>デンワ</t>
    </rPh>
    <rPh sb="27" eb="29">
      <t>リョウホウ</t>
    </rPh>
    <rPh sb="31" eb="33">
      <t>レンラク</t>
    </rPh>
    <phoneticPr fontId="8"/>
  </si>
  <si>
    <t>部署名・役職</t>
    <phoneticPr fontId="8"/>
  </si>
  <si>
    <t>送付先住所</t>
    <rPh sb="0" eb="3">
      <t>ソウフサキ</t>
    </rPh>
    <rPh sb="3" eb="5">
      <t>ジュウショ</t>
    </rPh>
    <phoneticPr fontId="8"/>
  </si>
  <si>
    <t>請求書宛名（会社名）</t>
    <rPh sb="0" eb="3">
      <t>セイキュウショ</t>
    </rPh>
    <rPh sb="3" eb="5">
      <t>アテナ</t>
    </rPh>
    <rPh sb="6" eb="9">
      <t>カイシャメイ</t>
    </rPh>
    <phoneticPr fontId="8"/>
  </si>
  <si>
    <t>mail</t>
    <phoneticPr fontId="8"/>
  </si>
  <si>
    <r>
      <t>お支払い方法を1つだけ選択</t>
    </r>
    <r>
      <rPr>
        <b/>
        <sz val="22"/>
        <rFont val="Meiryo UI"/>
        <family val="3"/>
        <charset val="128"/>
      </rPr>
      <t>☑</t>
    </r>
    <r>
      <rPr>
        <b/>
        <sz val="12"/>
        <rFont val="Meiryo UI"/>
        <family val="3"/>
        <charset val="128"/>
      </rPr>
      <t>し、右の項目にもご入力ください</t>
    </r>
    <rPh sb="1" eb="3">
      <t>シハラ</t>
    </rPh>
    <rPh sb="4" eb="6">
      <t>ホウホウ</t>
    </rPh>
    <rPh sb="11" eb="13">
      <t>センタク</t>
    </rPh>
    <rPh sb="16" eb="17">
      <t>ミギ</t>
    </rPh>
    <rPh sb="18" eb="20">
      <t>コウモク</t>
    </rPh>
    <rPh sb="23" eb="25">
      <t>ニュウリョク</t>
    </rPh>
    <phoneticPr fontId="8"/>
  </si>
  <si>
    <t>箱代は予算に含めますか？</t>
    <phoneticPr fontId="8"/>
  </si>
  <si>
    <t>送料は予算に含めますか？</t>
    <phoneticPr fontId="8"/>
  </si>
  <si>
    <t>●●さん
お誕生日おめでとうございます！
今年1年が素晴らしい年になりますように。
株式会社花華　　代表取締役　　青山花子</t>
    <phoneticPr fontId="8"/>
  </si>
  <si>
    <t>文字色やフォントもご自由にご設定いただいて構いません（特殊フォント禁止）</t>
    <rPh sb="0" eb="2">
      <t>モジ</t>
    </rPh>
    <rPh sb="2" eb="3">
      <t>イロ</t>
    </rPh>
    <rPh sb="10" eb="12">
      <t>ジユウ</t>
    </rPh>
    <rPh sb="14" eb="16">
      <t>セッテイ</t>
    </rPh>
    <rPh sb="21" eb="22">
      <t>カマ</t>
    </rPh>
    <rPh sb="27" eb="29">
      <t>トクシュ</t>
    </rPh>
    <rPh sb="33" eb="35">
      <t>キンシ</t>
    </rPh>
    <phoneticPr fontId="8"/>
  </si>
  <si>
    <t>株式会社生花販売　　代表取締役　田辺誠様
この度のご就任を祝し弊社一同心よりお慶び申し上げます。
今後益々のご活躍とご健勝を祈念いたします。
　　　　　　　　　　　　　　　　　　　　株式会社花華　
　　　　　　　　　　　　　　　　　　　　代表取締役　青山花子</t>
    <phoneticPr fontId="8"/>
  </si>
  <si>
    <t>サンプル：就任お祝い</t>
    <rPh sb="5" eb="7">
      <t>シュウニン</t>
    </rPh>
    <rPh sb="8" eb="9">
      <t>イワイ</t>
    </rPh>
    <phoneticPr fontId="8"/>
  </si>
  <si>
    <t>お気に召したサンプルがありましたら、セルごとコピー＆ペーストしていただけます。</t>
    <rPh sb="1" eb="2">
      <t>キ</t>
    </rPh>
    <rPh sb="3" eb="4">
      <t>メ</t>
    </rPh>
    <phoneticPr fontId="8"/>
  </si>
  <si>
    <t>アレンジメント</t>
    <phoneticPr fontId="8"/>
  </si>
  <si>
    <t>アレンジメント（大）</t>
    <rPh sb="8" eb="9">
      <t>ダイ</t>
    </rPh>
    <phoneticPr fontId="8"/>
  </si>
  <si>
    <t>シェアフラワー</t>
    <phoneticPr fontId="8"/>
  </si>
  <si>
    <t>バースデーケーキアレンジメント</t>
    <phoneticPr fontId="8"/>
  </si>
  <si>
    <t>ヒノキスタンド花</t>
    <rPh sb="7" eb="8">
      <t>ハナ</t>
    </rPh>
    <phoneticPr fontId="8"/>
  </si>
  <si>
    <t>スタンド花</t>
    <rPh sb="4" eb="5">
      <t>ハナ</t>
    </rPh>
    <phoneticPr fontId="8"/>
  </si>
  <si>
    <t>プレミアムスタンド花</t>
    <rPh sb="9" eb="10">
      <t>ハナ</t>
    </rPh>
    <phoneticPr fontId="8"/>
  </si>
  <si>
    <t>フラワー＆グリーン＃1</t>
    <phoneticPr fontId="8"/>
  </si>
  <si>
    <t>フラワー＆グリーン＃2</t>
    <phoneticPr fontId="8"/>
  </si>
  <si>
    <t>ショートブーケ（花束）</t>
    <phoneticPr fontId="8"/>
  </si>
  <si>
    <t>ロングブーケ（花束）</t>
    <phoneticPr fontId="8"/>
  </si>
  <si>
    <t>セット商品</t>
    <phoneticPr fontId="8"/>
  </si>
  <si>
    <t>胡蝶蘭</t>
    <phoneticPr fontId="8"/>
  </si>
  <si>
    <t>会場装飾</t>
    <phoneticPr fontId="8"/>
  </si>
  <si>
    <t>その他</t>
    <phoneticPr fontId="8"/>
  </si>
  <si>
    <t>商品（オーダーシートに表示）</t>
    <rPh sb="0" eb="2">
      <t>ショウヒン</t>
    </rPh>
    <rPh sb="11" eb="13">
      <t>ヒョウジ</t>
    </rPh>
    <phoneticPr fontId="8"/>
  </si>
  <si>
    <r>
      <t>備考</t>
    </r>
    <r>
      <rPr>
        <sz val="8"/>
        <color theme="1" tint="0.34998626667073579"/>
        <rFont val="Meiryo UI"/>
        <family val="3"/>
        <charset val="128"/>
      </rPr>
      <t>　　※お花のご希望内容等、ご自由にご記入ください</t>
    </r>
    <phoneticPr fontId="8"/>
  </si>
  <si>
    <t>価格の下限はございません</t>
    <rPh sb="0" eb="2">
      <t>カカク</t>
    </rPh>
    <rPh sb="3" eb="5">
      <t>カゲン</t>
    </rPh>
    <phoneticPr fontId="8"/>
  </si>
  <si>
    <t xml:space="preserve">
配送箱の全辺計が160cm以内でないと配送できないためです</t>
    <rPh sb="1" eb="3">
      <t>ハイソウ</t>
    </rPh>
    <phoneticPr fontId="8"/>
  </si>
  <si>
    <t>下記NG商品以外</t>
    <rPh sb="0" eb="2">
      <t>カキ</t>
    </rPh>
    <rPh sb="4" eb="6">
      <t>ショウヒン</t>
    </rPh>
    <rPh sb="6" eb="8">
      <t>イガイ</t>
    </rPh>
    <phoneticPr fontId="8"/>
  </si>
  <si>
    <t>品物問わず、お届け可能です</t>
    <rPh sb="0" eb="2">
      <t>シナモノ</t>
    </rPh>
    <rPh sb="2" eb="3">
      <t>ト</t>
    </rPh>
    <rPh sb="7" eb="8">
      <t>トド</t>
    </rPh>
    <rPh sb="9" eb="11">
      <t>カノウ</t>
    </rPh>
    <phoneticPr fontId="8"/>
  </si>
  <si>
    <t>商品のNGはございませんが、
商品代3.3万円以下の場合直接お届けは致しかねます</t>
    <phoneticPr fontId="8"/>
  </si>
  <si>
    <t>別途配送箱代 550円～1,100円がかかります</t>
    <rPh sb="0" eb="2">
      <t>ベット</t>
    </rPh>
    <rPh sb="2" eb="4">
      <t>ハイソウ</t>
    </rPh>
    <rPh sb="4" eb="5">
      <t>バコ</t>
    </rPh>
    <rPh sb="5" eb="6">
      <t>ダイ</t>
    </rPh>
    <rPh sb="10" eb="11">
      <t>エン</t>
    </rPh>
    <rPh sb="17" eb="18">
      <t>エン</t>
    </rPh>
    <phoneticPr fontId="8"/>
  </si>
  <si>
    <t>都内一部エリア</t>
    <rPh sb="0" eb="2">
      <t>トナイ</t>
    </rPh>
    <rPh sb="2" eb="4">
      <t>イチブ</t>
    </rPh>
    <phoneticPr fontId="8"/>
  </si>
  <si>
    <t>項目</t>
    <rPh sb="0" eb="2">
      <t>コウモク</t>
    </rPh>
    <phoneticPr fontId="8"/>
  </si>
  <si>
    <t>東京都</t>
    <rPh sb="0" eb="3">
      <t>トウキョウト</t>
    </rPh>
    <phoneticPr fontId="8"/>
  </si>
  <si>
    <t>配送料ありなし</t>
    <phoneticPr fontId="8"/>
  </si>
  <si>
    <t>商品代</t>
    <rPh sb="0" eb="2">
      <t>ショウヒン</t>
    </rPh>
    <rPh sb="2" eb="3">
      <t>ダイ</t>
    </rPh>
    <phoneticPr fontId="8"/>
  </si>
  <si>
    <t>市区町村</t>
    <rPh sb="0" eb="4">
      <t>シクチョウソン</t>
    </rPh>
    <phoneticPr fontId="8"/>
  </si>
  <si>
    <t>届け先 市区町村</t>
    <rPh sb="4" eb="8">
      <t>シクチョウソン</t>
    </rPh>
    <phoneticPr fontId="8"/>
  </si>
  <si>
    <t>お届け可能</t>
    <rPh sb="1" eb="2">
      <t>トド</t>
    </rPh>
    <rPh sb="3" eb="5">
      <t>カノウ</t>
    </rPh>
    <phoneticPr fontId="8"/>
  </si>
  <si>
    <t>江戸川区</t>
    <rPh sb="0" eb="4">
      <t>エドガワク</t>
    </rPh>
    <phoneticPr fontId="8"/>
  </si>
  <si>
    <t>お届け不可</t>
    <rPh sb="1" eb="2">
      <t>トド</t>
    </rPh>
    <rPh sb="3" eb="5">
      <t>フカ</t>
    </rPh>
    <phoneticPr fontId="8"/>
  </si>
  <si>
    <t>直接お届け</t>
    <phoneticPr fontId="8"/>
  </si>
  <si>
    <t>台東区</t>
    <rPh sb="0" eb="3">
      <t>タイトウク</t>
    </rPh>
    <phoneticPr fontId="8"/>
  </si>
  <si>
    <t>墨田区</t>
    <rPh sb="0" eb="3">
      <t>スミダク</t>
    </rPh>
    <phoneticPr fontId="8"/>
  </si>
  <si>
    <t>江東区</t>
    <rPh sb="0" eb="3">
      <t>コウトウク</t>
    </rPh>
    <phoneticPr fontId="8"/>
  </si>
  <si>
    <t>中野区</t>
    <rPh sb="0" eb="3">
      <t>ナカノク</t>
    </rPh>
    <phoneticPr fontId="8"/>
  </si>
  <si>
    <t>杉並区</t>
    <rPh sb="0" eb="3">
      <t>スギナミク</t>
    </rPh>
    <phoneticPr fontId="8"/>
  </si>
  <si>
    <t>豊島区</t>
    <rPh sb="0" eb="3">
      <t>トシマク</t>
    </rPh>
    <phoneticPr fontId="8"/>
  </si>
  <si>
    <t>北区</t>
    <rPh sb="0" eb="2">
      <t>キタク</t>
    </rPh>
    <phoneticPr fontId="8"/>
  </si>
  <si>
    <t>荒川区</t>
    <rPh sb="0" eb="3">
      <t>アラカワク</t>
    </rPh>
    <phoneticPr fontId="8"/>
  </si>
  <si>
    <t>板橋区</t>
    <rPh sb="0" eb="3">
      <t>イタバシク</t>
    </rPh>
    <phoneticPr fontId="8"/>
  </si>
  <si>
    <t>練馬区</t>
    <rPh sb="0" eb="3">
      <t>ネリマク</t>
    </rPh>
    <phoneticPr fontId="8"/>
  </si>
  <si>
    <t>足立区</t>
    <rPh sb="0" eb="3">
      <t>アダチク</t>
    </rPh>
    <phoneticPr fontId="8"/>
  </si>
  <si>
    <t>葛飾区</t>
    <rPh sb="0" eb="3">
      <t>カツシカク</t>
    </rPh>
    <phoneticPr fontId="8"/>
  </si>
  <si>
    <t>立川市</t>
    <rPh sb="0" eb="3">
      <t>タチカワシ</t>
    </rPh>
    <phoneticPr fontId="8"/>
  </si>
  <si>
    <t>武蔵野市</t>
    <rPh sb="0" eb="4">
      <t>ムサシノシ</t>
    </rPh>
    <phoneticPr fontId="8"/>
  </si>
  <si>
    <t>三鷹市</t>
    <rPh sb="0" eb="3">
      <t>ミタカシ</t>
    </rPh>
    <phoneticPr fontId="8"/>
  </si>
  <si>
    <t>青梅市</t>
    <rPh sb="0" eb="3">
      <t>オウメシ</t>
    </rPh>
    <phoneticPr fontId="8"/>
  </si>
  <si>
    <t>府中市</t>
    <rPh sb="0" eb="3">
      <t>フチュウシ</t>
    </rPh>
    <phoneticPr fontId="8"/>
  </si>
  <si>
    <t>昭島市</t>
    <rPh sb="0" eb="3">
      <t>アキシマシ</t>
    </rPh>
    <phoneticPr fontId="8"/>
  </si>
  <si>
    <t>調布市</t>
    <rPh sb="0" eb="3">
      <t>チョウフシ</t>
    </rPh>
    <phoneticPr fontId="8"/>
  </si>
  <si>
    <t>町田市</t>
    <rPh sb="0" eb="3">
      <t>マチダシ</t>
    </rPh>
    <phoneticPr fontId="8"/>
  </si>
  <si>
    <t>小金井市</t>
    <rPh sb="0" eb="4">
      <t>コガネイシ</t>
    </rPh>
    <phoneticPr fontId="8"/>
  </si>
  <si>
    <t>小平市</t>
    <rPh sb="0" eb="3">
      <t>コダイラシ</t>
    </rPh>
    <phoneticPr fontId="8"/>
  </si>
  <si>
    <t>日野市</t>
    <rPh sb="0" eb="1">
      <t>ヒ</t>
    </rPh>
    <rPh sb="1" eb="2">
      <t>ノ</t>
    </rPh>
    <rPh sb="2" eb="3">
      <t>シ</t>
    </rPh>
    <phoneticPr fontId="8"/>
  </si>
  <si>
    <t>東村山市</t>
    <rPh sb="0" eb="1">
      <t>ヒガシ</t>
    </rPh>
    <rPh sb="1" eb="4">
      <t>ムラヤマシ</t>
    </rPh>
    <phoneticPr fontId="8"/>
  </si>
  <si>
    <t>国分寺市</t>
    <rPh sb="0" eb="4">
      <t>コクブンジシ</t>
    </rPh>
    <phoneticPr fontId="8"/>
  </si>
  <si>
    <t>国立市</t>
    <rPh sb="0" eb="2">
      <t>クニタチ</t>
    </rPh>
    <rPh sb="2" eb="3">
      <t>シ</t>
    </rPh>
    <phoneticPr fontId="8"/>
  </si>
  <si>
    <t>福生市</t>
    <rPh sb="0" eb="3">
      <t>フッサシ</t>
    </rPh>
    <phoneticPr fontId="8"/>
  </si>
  <si>
    <t>狛江市</t>
    <rPh sb="0" eb="3">
      <t>コマエシ</t>
    </rPh>
    <phoneticPr fontId="8"/>
  </si>
  <si>
    <t>東大和市</t>
    <rPh sb="0" eb="1">
      <t>ヒガシ</t>
    </rPh>
    <rPh sb="1" eb="4">
      <t>ヤマトシ</t>
    </rPh>
    <phoneticPr fontId="8"/>
  </si>
  <si>
    <t>清瀬市</t>
    <rPh sb="0" eb="3">
      <t>キヨセシ</t>
    </rPh>
    <phoneticPr fontId="8"/>
  </si>
  <si>
    <t>東久留米市</t>
    <rPh sb="0" eb="5">
      <t>ヒガシクルメシ</t>
    </rPh>
    <phoneticPr fontId="8"/>
  </si>
  <si>
    <t>武蔵村山市</t>
    <rPh sb="0" eb="5">
      <t>ムサシムラヤマシ</t>
    </rPh>
    <phoneticPr fontId="8"/>
  </si>
  <si>
    <t>多摩市</t>
    <rPh sb="0" eb="3">
      <t>タマシ</t>
    </rPh>
    <phoneticPr fontId="8"/>
  </si>
  <si>
    <t>稲城市</t>
    <rPh sb="0" eb="2">
      <t>イナギ</t>
    </rPh>
    <rPh sb="2" eb="3">
      <t>シ</t>
    </rPh>
    <phoneticPr fontId="8"/>
  </si>
  <si>
    <t>羽村市</t>
    <rPh sb="0" eb="1">
      <t>ハネ</t>
    </rPh>
    <rPh sb="2" eb="3">
      <t>シ</t>
    </rPh>
    <phoneticPr fontId="8"/>
  </si>
  <si>
    <t>あきる野市</t>
    <rPh sb="3" eb="4">
      <t>ノ</t>
    </rPh>
    <rPh sb="4" eb="5">
      <t>シ</t>
    </rPh>
    <phoneticPr fontId="8"/>
  </si>
  <si>
    <t>西東京市</t>
    <rPh sb="0" eb="3">
      <t>ニシトウキョウ</t>
    </rPh>
    <rPh sb="3" eb="4">
      <t>シ</t>
    </rPh>
    <phoneticPr fontId="8"/>
  </si>
  <si>
    <t>瑞穂町</t>
    <rPh sb="0" eb="2">
      <t>ミズホ</t>
    </rPh>
    <rPh sb="2" eb="3">
      <t>マチ</t>
    </rPh>
    <phoneticPr fontId="8"/>
  </si>
  <si>
    <t>日の出町</t>
    <rPh sb="0" eb="1">
      <t>ヒ</t>
    </rPh>
    <rPh sb="2" eb="3">
      <t>デ</t>
    </rPh>
    <rPh sb="3" eb="4">
      <t>マチ</t>
    </rPh>
    <phoneticPr fontId="8"/>
  </si>
  <si>
    <t>楢原村</t>
    <rPh sb="0" eb="2">
      <t>ナラハラ</t>
    </rPh>
    <rPh sb="2" eb="3">
      <t>ムラ</t>
    </rPh>
    <phoneticPr fontId="8"/>
  </si>
  <si>
    <t>奥多摩町</t>
    <rPh sb="0" eb="3">
      <t>オクタマ</t>
    </rPh>
    <rPh sb="3" eb="4">
      <t>マチ</t>
    </rPh>
    <phoneticPr fontId="8"/>
  </si>
  <si>
    <t>大島町</t>
    <rPh sb="0" eb="2">
      <t>オオシマ</t>
    </rPh>
    <rPh sb="2" eb="3">
      <t>マチ</t>
    </rPh>
    <phoneticPr fontId="8"/>
  </si>
  <si>
    <t>利島村</t>
    <rPh sb="0" eb="2">
      <t>トシマ</t>
    </rPh>
    <rPh sb="2" eb="3">
      <t>ムラ</t>
    </rPh>
    <phoneticPr fontId="8"/>
  </si>
  <si>
    <t>新島村</t>
    <rPh sb="0" eb="1">
      <t>シン</t>
    </rPh>
    <rPh sb="1" eb="2">
      <t>シマ</t>
    </rPh>
    <rPh sb="2" eb="3">
      <t>ムラ</t>
    </rPh>
    <phoneticPr fontId="8"/>
  </si>
  <si>
    <t>神津島村</t>
    <rPh sb="0" eb="1">
      <t>カミ</t>
    </rPh>
    <rPh sb="1" eb="2">
      <t>ツ</t>
    </rPh>
    <rPh sb="2" eb="3">
      <t>シマ</t>
    </rPh>
    <rPh sb="3" eb="4">
      <t>ムラ</t>
    </rPh>
    <phoneticPr fontId="8"/>
  </si>
  <si>
    <t>三宅村</t>
    <rPh sb="0" eb="2">
      <t>ミヤケ</t>
    </rPh>
    <rPh sb="2" eb="3">
      <t>ムラ</t>
    </rPh>
    <phoneticPr fontId="8"/>
  </si>
  <si>
    <t>御蔵島村</t>
    <rPh sb="0" eb="1">
      <t>ゴ</t>
    </rPh>
    <rPh sb="1" eb="2">
      <t>クラ</t>
    </rPh>
    <rPh sb="2" eb="3">
      <t>シマ</t>
    </rPh>
    <rPh sb="3" eb="4">
      <t>ムラ</t>
    </rPh>
    <phoneticPr fontId="8"/>
  </si>
  <si>
    <t>八丈町</t>
    <rPh sb="0" eb="1">
      <t>ハチ</t>
    </rPh>
    <rPh sb="1" eb="2">
      <t>ジョウ</t>
    </rPh>
    <rPh sb="2" eb="3">
      <t>マチ</t>
    </rPh>
    <phoneticPr fontId="8"/>
  </si>
  <si>
    <t>青ヶ島村</t>
    <rPh sb="0" eb="3">
      <t>アオガシマ</t>
    </rPh>
    <rPh sb="3" eb="4">
      <t>ムラ</t>
    </rPh>
    <phoneticPr fontId="8"/>
  </si>
  <si>
    <t>小笠原村</t>
    <rPh sb="0" eb="3">
      <t>オガサワラ</t>
    </rPh>
    <rPh sb="3" eb="4">
      <t>ムラ</t>
    </rPh>
    <phoneticPr fontId="8"/>
  </si>
  <si>
    <t>港</t>
    <phoneticPr fontId="8"/>
  </si>
  <si>
    <t>渋谷</t>
    <phoneticPr fontId="8"/>
  </si>
  <si>
    <t>品川</t>
    <phoneticPr fontId="8"/>
  </si>
  <si>
    <t>新宿</t>
    <phoneticPr fontId="8"/>
  </si>
  <si>
    <t>目黒</t>
    <phoneticPr fontId="8"/>
  </si>
  <si>
    <t>中央</t>
    <phoneticPr fontId="8"/>
  </si>
  <si>
    <t>文京</t>
    <phoneticPr fontId="8"/>
  </si>
  <si>
    <t>千代田</t>
    <phoneticPr fontId="8"/>
  </si>
  <si>
    <t>大田</t>
    <phoneticPr fontId="8"/>
  </si>
  <si>
    <t>世田谷</t>
    <phoneticPr fontId="8"/>
  </si>
  <si>
    <t>台東</t>
    <phoneticPr fontId="8"/>
  </si>
  <si>
    <t>墨田</t>
    <phoneticPr fontId="8"/>
  </si>
  <si>
    <t>江東</t>
    <phoneticPr fontId="8"/>
  </si>
  <si>
    <t>中野</t>
    <phoneticPr fontId="8"/>
  </si>
  <si>
    <t>杉並</t>
    <phoneticPr fontId="8"/>
  </si>
  <si>
    <t>豊島</t>
    <phoneticPr fontId="8"/>
  </si>
  <si>
    <t>北</t>
    <phoneticPr fontId="8"/>
  </si>
  <si>
    <t>荒川</t>
    <phoneticPr fontId="8"/>
  </si>
  <si>
    <t>板橋</t>
    <phoneticPr fontId="8"/>
  </si>
  <si>
    <t>練馬</t>
    <phoneticPr fontId="8"/>
  </si>
  <si>
    <t>足立</t>
    <phoneticPr fontId="8"/>
  </si>
  <si>
    <t>葛飾</t>
    <phoneticPr fontId="8"/>
  </si>
  <si>
    <t>江戸川</t>
    <phoneticPr fontId="8"/>
  </si>
  <si>
    <t>立川</t>
    <phoneticPr fontId="8"/>
  </si>
  <si>
    <t>武蔵野</t>
    <phoneticPr fontId="8"/>
  </si>
  <si>
    <t>三鷹</t>
    <phoneticPr fontId="8"/>
  </si>
  <si>
    <t>青梅</t>
    <phoneticPr fontId="8"/>
  </si>
  <si>
    <t>府中</t>
    <phoneticPr fontId="8"/>
  </si>
  <si>
    <t>昭島</t>
    <phoneticPr fontId="8"/>
  </si>
  <si>
    <t>調布</t>
    <phoneticPr fontId="8"/>
  </si>
  <si>
    <t>町田</t>
    <phoneticPr fontId="8"/>
  </si>
  <si>
    <t>小金井</t>
    <phoneticPr fontId="8"/>
  </si>
  <si>
    <t>小平</t>
    <phoneticPr fontId="8"/>
  </si>
  <si>
    <t>日野</t>
    <rPh sb="0" eb="1">
      <t>ヒ</t>
    </rPh>
    <rPh sb="1" eb="2">
      <t>ノ</t>
    </rPh>
    <phoneticPr fontId="8"/>
  </si>
  <si>
    <t>国分寺</t>
    <phoneticPr fontId="8"/>
  </si>
  <si>
    <t>国立</t>
    <rPh sb="0" eb="2">
      <t>クニタチ</t>
    </rPh>
    <phoneticPr fontId="8"/>
  </si>
  <si>
    <t>福生</t>
    <phoneticPr fontId="8"/>
  </si>
  <si>
    <t>狛江</t>
    <phoneticPr fontId="8"/>
  </si>
  <si>
    <t>東大和</t>
    <rPh sb="0" eb="1">
      <t>ヒガシ</t>
    </rPh>
    <phoneticPr fontId="8"/>
  </si>
  <si>
    <t>清瀬</t>
    <phoneticPr fontId="8"/>
  </si>
  <si>
    <t>東久留米</t>
    <phoneticPr fontId="8"/>
  </si>
  <si>
    <t>多摩</t>
    <phoneticPr fontId="8"/>
  </si>
  <si>
    <t>稲城</t>
    <rPh sb="0" eb="2">
      <t>イナギ</t>
    </rPh>
    <phoneticPr fontId="8"/>
  </si>
  <si>
    <t>あきる野</t>
    <rPh sb="3" eb="4">
      <t>ノ</t>
    </rPh>
    <phoneticPr fontId="8"/>
  </si>
  <si>
    <t>西東京</t>
    <rPh sb="0" eb="3">
      <t>ニシトウキョウ</t>
    </rPh>
    <phoneticPr fontId="8"/>
  </si>
  <si>
    <t>東山</t>
    <rPh sb="0" eb="1">
      <t>ヒガシ</t>
    </rPh>
    <phoneticPr fontId="8"/>
  </si>
  <si>
    <t>武蔵山</t>
  </si>
  <si>
    <t>羽</t>
    <rPh sb="0" eb="1">
      <t>ハネ</t>
    </rPh>
    <phoneticPr fontId="8"/>
  </si>
  <si>
    <t>楢原</t>
    <rPh sb="0" eb="2">
      <t>ナラハラ</t>
    </rPh>
    <phoneticPr fontId="8"/>
  </si>
  <si>
    <t>利島</t>
    <rPh sb="0" eb="2">
      <t>トシマ</t>
    </rPh>
    <phoneticPr fontId="8"/>
  </si>
  <si>
    <t>新島</t>
    <rPh sb="0" eb="1">
      <t>シン</t>
    </rPh>
    <rPh sb="1" eb="2">
      <t>シマ</t>
    </rPh>
    <phoneticPr fontId="8"/>
  </si>
  <si>
    <t>神津島</t>
    <rPh sb="0" eb="1">
      <t>カミ</t>
    </rPh>
    <rPh sb="1" eb="2">
      <t>ツ</t>
    </rPh>
    <rPh sb="2" eb="3">
      <t>シマ</t>
    </rPh>
    <phoneticPr fontId="8"/>
  </si>
  <si>
    <t>三宅</t>
    <rPh sb="0" eb="2">
      <t>ミヤケ</t>
    </rPh>
    <phoneticPr fontId="8"/>
  </si>
  <si>
    <t>御蔵島</t>
    <rPh sb="0" eb="1">
      <t>ゴ</t>
    </rPh>
    <rPh sb="1" eb="2">
      <t>クラ</t>
    </rPh>
    <rPh sb="2" eb="3">
      <t>シマ</t>
    </rPh>
    <phoneticPr fontId="8"/>
  </si>
  <si>
    <t>青ヶ島</t>
    <rPh sb="0" eb="3">
      <t>アオガシマ</t>
    </rPh>
    <phoneticPr fontId="8"/>
  </si>
  <si>
    <t>小笠原</t>
    <rPh sb="0" eb="3">
      <t>オガサワラ</t>
    </rPh>
    <phoneticPr fontId="8"/>
  </si>
  <si>
    <t>※複数個ご注文の場合は費用明細をメールにてお送りいたします。</t>
    <rPh sb="1" eb="4">
      <t>フクスウコ</t>
    </rPh>
    <rPh sb="5" eb="7">
      <t>チュウモン</t>
    </rPh>
    <rPh sb="8" eb="10">
      <t>バアイ</t>
    </rPh>
    <rPh sb="11" eb="13">
      <t>ヒヨウ</t>
    </rPh>
    <rPh sb="13" eb="15">
      <t>メイサイ</t>
    </rPh>
    <rPh sb="22" eb="23">
      <t>オク</t>
    </rPh>
    <phoneticPr fontId="8"/>
  </si>
  <si>
    <t>お届け都道府県</t>
    <rPh sb="1" eb="2">
      <t>トド</t>
    </rPh>
    <rPh sb="3" eb="7">
      <t>トドウフケン</t>
    </rPh>
    <phoneticPr fontId="8"/>
  </si>
  <si>
    <t>お届け地区町村</t>
    <rPh sb="1" eb="2">
      <t>トド</t>
    </rPh>
    <rPh sb="3" eb="5">
      <t>チク</t>
    </rPh>
    <rPh sb="5" eb="7">
      <t>チョウソン</t>
    </rPh>
    <phoneticPr fontId="8"/>
  </si>
  <si>
    <t>胡蝶蘭（オーダーシートに表示）</t>
    <rPh sb="0" eb="3">
      <t>コチョウラン</t>
    </rPh>
    <rPh sb="12" eb="14">
      <t>ヒョウジ</t>
    </rPh>
    <phoneticPr fontId="8"/>
  </si>
  <si>
    <t>大輪胡蝶蘭（3本立ち／50輪） 41,800円</t>
    <rPh sb="0" eb="2">
      <t>タイリン</t>
    </rPh>
    <rPh sb="7" eb="8">
      <t>ホン</t>
    </rPh>
    <rPh sb="8" eb="9">
      <t>タ</t>
    </rPh>
    <rPh sb="13" eb="14">
      <t>リン</t>
    </rPh>
    <rPh sb="22" eb="23">
      <t>エン</t>
    </rPh>
    <phoneticPr fontId="8"/>
  </si>
  <si>
    <t>大輪胡蝶蘭（3本立ち／45輪） 33,000円</t>
    <rPh sb="0" eb="2">
      <t>タイリン</t>
    </rPh>
    <rPh sb="7" eb="8">
      <t>ホン</t>
    </rPh>
    <rPh sb="8" eb="9">
      <t>タ</t>
    </rPh>
    <rPh sb="13" eb="14">
      <t>リン</t>
    </rPh>
    <rPh sb="22" eb="23">
      <t>エン</t>
    </rPh>
    <phoneticPr fontId="8"/>
  </si>
  <si>
    <t>大輪胡蝶蘭（3本立ち／39輪） 27,500円</t>
    <rPh sb="0" eb="2">
      <t>タイリン</t>
    </rPh>
    <rPh sb="7" eb="8">
      <t>ホン</t>
    </rPh>
    <rPh sb="8" eb="9">
      <t>タ</t>
    </rPh>
    <rPh sb="13" eb="14">
      <t>リン</t>
    </rPh>
    <rPh sb="22" eb="23">
      <t>エン</t>
    </rPh>
    <phoneticPr fontId="8"/>
  </si>
  <si>
    <t>大輪胡蝶蘭（3本立ち／33輪） 22,000円</t>
    <rPh sb="0" eb="2">
      <t>タイリン</t>
    </rPh>
    <rPh sb="7" eb="8">
      <t>ホン</t>
    </rPh>
    <rPh sb="8" eb="9">
      <t>タ</t>
    </rPh>
    <rPh sb="13" eb="14">
      <t>リン</t>
    </rPh>
    <rPh sb="22" eb="23">
      <t>エン</t>
    </rPh>
    <phoneticPr fontId="8"/>
  </si>
  <si>
    <t>大輪胡蝶蘭（2本立ち／20輪） 20,900円</t>
    <rPh sb="0" eb="2">
      <t>タイリン</t>
    </rPh>
    <rPh sb="7" eb="8">
      <t>ホン</t>
    </rPh>
    <rPh sb="8" eb="9">
      <t>タ</t>
    </rPh>
    <rPh sb="13" eb="14">
      <t>リン</t>
    </rPh>
    <rPh sb="22" eb="23">
      <t>エン</t>
    </rPh>
    <phoneticPr fontId="8"/>
  </si>
  <si>
    <t>ミディ胡蝶蘭（5本立ち／50輪） 25,300円</t>
    <rPh sb="8" eb="9">
      <t>ホン</t>
    </rPh>
    <rPh sb="9" eb="10">
      <t>タ</t>
    </rPh>
    <rPh sb="14" eb="15">
      <t>リン</t>
    </rPh>
    <rPh sb="23" eb="24">
      <t>エン</t>
    </rPh>
    <phoneticPr fontId="8"/>
  </si>
  <si>
    <t>ミディ胡蝶蘭（3本立ち／42輪）16,500円</t>
    <rPh sb="8" eb="9">
      <t>ホン</t>
    </rPh>
    <rPh sb="9" eb="10">
      <t>タ</t>
    </rPh>
    <rPh sb="14" eb="15">
      <t>リン</t>
    </rPh>
    <rPh sb="22" eb="23">
      <t>エン</t>
    </rPh>
    <phoneticPr fontId="8"/>
  </si>
  <si>
    <t>ミディ胡蝶蘭（3本立ち／33輪）14,300円</t>
    <rPh sb="8" eb="9">
      <t>ホン</t>
    </rPh>
    <rPh sb="9" eb="10">
      <t>タ</t>
    </rPh>
    <rPh sb="14" eb="15">
      <t>リン</t>
    </rPh>
    <rPh sb="22" eb="23">
      <t>エン</t>
    </rPh>
    <phoneticPr fontId="8"/>
  </si>
  <si>
    <t>ミディ胡蝶蘭（2本立ち／18輪）7,700円</t>
    <rPh sb="8" eb="9">
      <t>ホン</t>
    </rPh>
    <rPh sb="9" eb="10">
      <t>タ</t>
    </rPh>
    <rPh sb="14" eb="15">
      <t>リン</t>
    </rPh>
    <rPh sb="21" eb="22">
      <t>エン</t>
    </rPh>
    <phoneticPr fontId="8"/>
  </si>
  <si>
    <t>本数</t>
    <rPh sb="0" eb="2">
      <t>ホンスウ</t>
    </rPh>
    <phoneticPr fontId="8"/>
  </si>
  <si>
    <t>5本</t>
    <rPh sb="1" eb="2">
      <t>ホン</t>
    </rPh>
    <phoneticPr fontId="8"/>
  </si>
  <si>
    <t>3本</t>
  </si>
  <si>
    <t>50～</t>
    <phoneticPr fontId="21"/>
  </si>
  <si>
    <t>2本</t>
  </si>
  <si>
    <t>5本</t>
  </si>
  <si>
    <t>輪数目安</t>
    <rPh sb="0" eb="1">
      <t>リン</t>
    </rPh>
    <rPh sb="1" eb="2">
      <t>スウ</t>
    </rPh>
    <rPh sb="2" eb="4">
      <t>メヤス</t>
    </rPh>
    <phoneticPr fontId="8"/>
  </si>
  <si>
    <t>大輪
胡蝶蘭
90-110cm</t>
    <rPh sb="0" eb="2">
      <t>タイリン</t>
    </rPh>
    <rPh sb="3" eb="6">
      <t>コチョウラン</t>
    </rPh>
    <phoneticPr fontId="8"/>
  </si>
  <si>
    <t>ミディ
胡蝶蘭
約40cm</t>
    <rPh sb="4" eb="7">
      <t>コチョウラン</t>
    </rPh>
    <rPh sb="9" eb="10">
      <t>ヤク</t>
    </rPh>
    <phoneticPr fontId="21"/>
  </si>
  <si>
    <t>届け先 市区町村</t>
    <phoneticPr fontId="8"/>
  </si>
  <si>
    <t>宅配便の場合</t>
    <rPh sb="0" eb="3">
      <t>タクハイビン</t>
    </rPh>
    <rPh sb="4" eb="6">
      <t>バアイ</t>
    </rPh>
    <phoneticPr fontId="8"/>
  </si>
  <si>
    <t>直接配達の場合</t>
    <rPh sb="0" eb="2">
      <t>チョクセツ</t>
    </rPh>
    <rPh sb="2" eb="4">
      <t>ハイタツ</t>
    </rPh>
    <rPh sb="5" eb="7">
      <t>バアイ</t>
    </rPh>
    <phoneticPr fontId="8"/>
  </si>
  <si>
    <t>胡蝶蘭　※専用シートをご利用ください</t>
    <rPh sb="5" eb="7">
      <t>センヨウ</t>
    </rPh>
    <rPh sb="12" eb="14">
      <t>リヨウ</t>
    </rPh>
    <phoneticPr fontId="8"/>
  </si>
  <si>
    <t>切花</t>
    <rPh sb="0" eb="1">
      <t>キ</t>
    </rPh>
    <rPh sb="1" eb="2">
      <t>バナ</t>
    </rPh>
    <phoneticPr fontId="8"/>
  </si>
  <si>
    <t>胡蝶蘭</t>
    <rPh sb="0" eb="3">
      <t>コチョウラン</t>
    </rPh>
    <phoneticPr fontId="8"/>
  </si>
  <si>
    <t>ミディ3本、
5本立</t>
    <rPh sb="4" eb="5">
      <t>ホン</t>
    </rPh>
    <rPh sb="8" eb="9">
      <t>ホン</t>
    </rPh>
    <rPh sb="9" eb="10">
      <t>タ</t>
    </rPh>
    <phoneticPr fontId="8"/>
  </si>
  <si>
    <t>ミディ
2本立</t>
    <rPh sb="5" eb="7">
      <t>ホンタテ</t>
    </rPh>
    <phoneticPr fontId="8"/>
  </si>
  <si>
    <t>北東北</t>
    <rPh sb="0" eb="3">
      <t>キタトウホク</t>
    </rPh>
    <phoneticPr fontId="8"/>
  </si>
  <si>
    <t>北九州</t>
    <rPh sb="0" eb="1">
      <t>キタ</t>
    </rPh>
    <rPh sb="1" eb="3">
      <t>キュウシュウ</t>
    </rPh>
    <phoneticPr fontId="8"/>
  </si>
  <si>
    <t>箱代</t>
    <rPh sb="0" eb="2">
      <t>ハコダイ</t>
    </rPh>
    <phoneticPr fontId="8"/>
  </si>
  <si>
    <t>※胡蝶蘭は鮮度良くお届けできるよう、市場直送となります</t>
    <rPh sb="1" eb="3">
      <t>コチョウ</t>
    </rPh>
    <rPh sb="3" eb="4">
      <t>ランン</t>
    </rPh>
    <rPh sb="5" eb="7">
      <t>センド</t>
    </rPh>
    <rPh sb="7" eb="8">
      <t>ヨ</t>
    </rPh>
    <rPh sb="10" eb="11">
      <t>トド</t>
    </rPh>
    <rPh sb="18" eb="20">
      <t>イチバ</t>
    </rPh>
    <rPh sb="20" eb="22">
      <t>チョクソウ</t>
    </rPh>
    <phoneticPr fontId="8"/>
  </si>
  <si>
    <t>※木札風の札になります</t>
    <rPh sb="1" eb="3">
      <t>キフダ</t>
    </rPh>
    <rPh sb="3" eb="4">
      <t>フウ</t>
    </rPh>
    <rPh sb="5" eb="6">
      <t>フダ</t>
    </rPh>
    <phoneticPr fontId="8"/>
  </si>
  <si>
    <r>
      <t>備考</t>
    </r>
    <r>
      <rPr>
        <sz val="8"/>
        <color theme="1" tint="0.34998626667073579"/>
        <rFont val="Meiryo UI"/>
        <family val="3"/>
        <charset val="128"/>
      </rPr>
      <t>　　※ご希望内容等、ご自由にご記入ください</t>
    </r>
    <phoneticPr fontId="8"/>
  </si>
  <si>
    <t>※全て「お届け可能」の場合直接配達ができます</t>
    <rPh sb="13" eb="15">
      <t>チョクセツ</t>
    </rPh>
    <rPh sb="15" eb="17">
      <t>ハイタツ</t>
    </rPh>
    <phoneticPr fontId="8"/>
  </si>
  <si>
    <t>※全て「お届け可能」の場合直接配達ができます</t>
    <phoneticPr fontId="8"/>
  </si>
  <si>
    <t>東京都　大輪胡蝶蘭（3本立ち／50輪） 41,800円</t>
    <rPh sb="4" eb="6">
      <t>タイリン</t>
    </rPh>
    <rPh sb="11" eb="12">
      <t>ホン</t>
    </rPh>
    <rPh sb="12" eb="13">
      <t>タ</t>
    </rPh>
    <rPh sb="17" eb="18">
      <t>リン</t>
    </rPh>
    <rPh sb="26" eb="27">
      <t>エン</t>
    </rPh>
    <phoneticPr fontId="8"/>
  </si>
  <si>
    <t>東京都　大輪胡蝶蘭（3本立ち／45輪） 33,000円</t>
    <rPh sb="4" eb="6">
      <t>タイリン</t>
    </rPh>
    <rPh sb="11" eb="12">
      <t>ホン</t>
    </rPh>
    <rPh sb="12" eb="13">
      <t>タ</t>
    </rPh>
    <rPh sb="17" eb="18">
      <t>リン</t>
    </rPh>
    <rPh sb="26" eb="27">
      <t>エン</t>
    </rPh>
    <phoneticPr fontId="8"/>
  </si>
  <si>
    <t>東京都　大輪胡蝶蘭（3本立ち／39輪） 27,500円</t>
    <rPh sb="4" eb="6">
      <t>タイリン</t>
    </rPh>
    <rPh sb="11" eb="12">
      <t>ホン</t>
    </rPh>
    <rPh sb="12" eb="13">
      <t>タ</t>
    </rPh>
    <rPh sb="17" eb="18">
      <t>リン</t>
    </rPh>
    <rPh sb="26" eb="27">
      <t>エン</t>
    </rPh>
    <phoneticPr fontId="8"/>
  </si>
  <si>
    <t>東京都　大輪胡蝶蘭（3本立ち／33輪） 22,000円</t>
    <rPh sb="4" eb="6">
      <t>タイリン</t>
    </rPh>
    <rPh sb="11" eb="12">
      <t>ホン</t>
    </rPh>
    <rPh sb="12" eb="13">
      <t>タ</t>
    </rPh>
    <rPh sb="17" eb="18">
      <t>リン</t>
    </rPh>
    <rPh sb="26" eb="27">
      <t>エン</t>
    </rPh>
    <phoneticPr fontId="8"/>
  </si>
  <si>
    <t>東京都　大輪胡蝶蘭（2本立ち／20輪） 20,900円</t>
    <rPh sb="4" eb="6">
      <t>タイリン</t>
    </rPh>
    <rPh sb="11" eb="12">
      <t>ホン</t>
    </rPh>
    <rPh sb="12" eb="13">
      <t>タ</t>
    </rPh>
    <rPh sb="17" eb="18">
      <t>リン</t>
    </rPh>
    <rPh sb="26" eb="27">
      <t>エン</t>
    </rPh>
    <phoneticPr fontId="8"/>
  </si>
  <si>
    <t>東京都　ミディ胡蝶蘭（5本立ち／50輪） 25,300円</t>
    <rPh sb="16" eb="17">
      <t>ホン</t>
    </rPh>
    <rPh sb="17" eb="18">
      <t>タ</t>
    </rPh>
    <rPh sb="22" eb="23">
      <t>リンエン</t>
    </rPh>
    <phoneticPr fontId="8"/>
  </si>
  <si>
    <t>東京都　ミディ胡蝶蘭（3本立ち／42輪）16,500円</t>
    <rPh sb="12" eb="13">
      <t>ホン</t>
    </rPh>
    <rPh sb="13" eb="14">
      <t>タ</t>
    </rPh>
    <rPh sb="18" eb="19">
      <t>リン</t>
    </rPh>
    <rPh sb="26" eb="27">
      <t>エン</t>
    </rPh>
    <phoneticPr fontId="8"/>
  </si>
  <si>
    <t>東京都　ミディ胡蝶蘭（3本立ち／33輪）14,300円</t>
    <rPh sb="12" eb="13">
      <t>ホン</t>
    </rPh>
    <rPh sb="13" eb="14">
      <t>タ</t>
    </rPh>
    <rPh sb="18" eb="19">
      <t>リン</t>
    </rPh>
    <rPh sb="26" eb="27">
      <t>エン</t>
    </rPh>
    <phoneticPr fontId="8"/>
  </si>
  <si>
    <t>東京都　ミディ胡蝶蘭（2本立ち／18輪）7,700円</t>
    <rPh sb="12" eb="13">
      <t>ホン</t>
    </rPh>
    <rPh sb="13" eb="14">
      <t>タ</t>
    </rPh>
    <rPh sb="18" eb="19">
      <t>リン</t>
    </rPh>
    <rPh sb="25" eb="26">
      <t>エン</t>
    </rPh>
    <phoneticPr fontId="8"/>
  </si>
  <si>
    <t>金額</t>
    <rPh sb="0" eb="2">
      <t>キンガク</t>
    </rPh>
    <phoneticPr fontId="8"/>
  </si>
  <si>
    <t>北海道　大輪胡蝶蘭（3本立ち／50輪） 41,800円</t>
    <rPh sb="4" eb="6">
      <t>タイリン</t>
    </rPh>
    <rPh sb="11" eb="12">
      <t>ホン</t>
    </rPh>
    <rPh sb="12" eb="13">
      <t>タ</t>
    </rPh>
    <rPh sb="17" eb="18">
      <t>リン</t>
    </rPh>
    <rPh sb="26" eb="27">
      <t>エン</t>
    </rPh>
    <phoneticPr fontId="8"/>
  </si>
  <si>
    <t>北海道　大輪胡蝶蘭（3本立ち／45輪） 33,000円</t>
    <rPh sb="4" eb="6">
      <t>タイリン</t>
    </rPh>
    <rPh sb="11" eb="12">
      <t>ホン</t>
    </rPh>
    <rPh sb="12" eb="13">
      <t>タ</t>
    </rPh>
    <rPh sb="17" eb="18">
      <t>リン</t>
    </rPh>
    <rPh sb="26" eb="27">
      <t>エン</t>
    </rPh>
    <phoneticPr fontId="8"/>
  </si>
  <si>
    <t>北海道　大輪胡蝶蘭（3本立ち／39輪） 27,500円</t>
    <rPh sb="4" eb="6">
      <t>タイリン</t>
    </rPh>
    <rPh sb="11" eb="12">
      <t>ホン</t>
    </rPh>
    <rPh sb="12" eb="13">
      <t>タ</t>
    </rPh>
    <rPh sb="17" eb="18">
      <t>リン</t>
    </rPh>
    <rPh sb="26" eb="27">
      <t>エン</t>
    </rPh>
    <phoneticPr fontId="8"/>
  </si>
  <si>
    <t>北海道　大輪胡蝶蘭（3本立ち／33輪） 22,000円</t>
    <rPh sb="4" eb="6">
      <t>タイリン</t>
    </rPh>
    <rPh sb="11" eb="12">
      <t>ホン</t>
    </rPh>
    <rPh sb="12" eb="13">
      <t>タ</t>
    </rPh>
    <rPh sb="17" eb="18">
      <t>リン</t>
    </rPh>
    <rPh sb="26" eb="27">
      <t>エン</t>
    </rPh>
    <phoneticPr fontId="8"/>
  </si>
  <si>
    <t>北海道　大輪胡蝶蘭（2本立ち／20輪） 20,900円</t>
    <rPh sb="4" eb="6">
      <t>タイリン</t>
    </rPh>
    <rPh sb="11" eb="12">
      <t>ホン</t>
    </rPh>
    <rPh sb="12" eb="13">
      <t>タ</t>
    </rPh>
    <rPh sb="17" eb="18">
      <t>リン</t>
    </rPh>
    <rPh sb="26" eb="27">
      <t>エン</t>
    </rPh>
    <phoneticPr fontId="8"/>
  </si>
  <si>
    <t>北海道　ミディ胡蝶蘭（5本立ち／50輪） 25,300円</t>
    <rPh sb="16" eb="17">
      <t>ホン</t>
    </rPh>
    <rPh sb="17" eb="18">
      <t>タ</t>
    </rPh>
    <rPh sb="22" eb="23">
      <t>リンエン</t>
    </rPh>
    <phoneticPr fontId="8"/>
  </si>
  <si>
    <t>北海道　ミディ胡蝶蘭（3本立ち／42輪）16,500円</t>
    <rPh sb="12" eb="13">
      <t>ホン</t>
    </rPh>
    <rPh sb="13" eb="14">
      <t>タ</t>
    </rPh>
    <rPh sb="18" eb="19">
      <t>リン</t>
    </rPh>
    <rPh sb="26" eb="27">
      <t>エン</t>
    </rPh>
    <phoneticPr fontId="8"/>
  </si>
  <si>
    <t>北海道　ミディ胡蝶蘭（3本立ち／33輪）14,300円</t>
    <rPh sb="12" eb="13">
      <t>ホン</t>
    </rPh>
    <rPh sb="13" eb="14">
      <t>タ</t>
    </rPh>
    <rPh sb="18" eb="19">
      <t>リン</t>
    </rPh>
    <rPh sb="26" eb="27">
      <t>エン</t>
    </rPh>
    <phoneticPr fontId="8"/>
  </si>
  <si>
    <t>北海道　ミディ胡蝶蘭（2本立ち／18輪）7,700円</t>
    <rPh sb="12" eb="13">
      <t>ホン</t>
    </rPh>
    <rPh sb="13" eb="14">
      <t>タ</t>
    </rPh>
    <rPh sb="18" eb="19">
      <t>リン</t>
    </rPh>
    <rPh sb="25" eb="26">
      <t>エン</t>
    </rPh>
    <phoneticPr fontId="8"/>
  </si>
  <si>
    <t>青森県　大輪胡蝶蘭（3本立ち／50輪） 41,800円</t>
    <rPh sb="4" eb="6">
      <t>タイリン</t>
    </rPh>
    <rPh sb="11" eb="12">
      <t>ホン</t>
    </rPh>
    <rPh sb="12" eb="13">
      <t>タ</t>
    </rPh>
    <rPh sb="17" eb="18">
      <t>リン</t>
    </rPh>
    <rPh sb="26" eb="27">
      <t>エン</t>
    </rPh>
    <phoneticPr fontId="8"/>
  </si>
  <si>
    <t>青森県　大輪胡蝶蘭（3本立ち／45輪） 33,000円</t>
    <rPh sb="4" eb="6">
      <t>タイリン</t>
    </rPh>
    <rPh sb="11" eb="12">
      <t>ホン</t>
    </rPh>
    <rPh sb="12" eb="13">
      <t>タ</t>
    </rPh>
    <rPh sb="17" eb="18">
      <t>リン</t>
    </rPh>
    <rPh sb="26" eb="27">
      <t>エン</t>
    </rPh>
    <phoneticPr fontId="8"/>
  </si>
  <si>
    <t>青森県　大輪胡蝶蘭（3本立ち／39輪） 27,500円</t>
    <rPh sb="4" eb="6">
      <t>タイリン</t>
    </rPh>
    <rPh sb="11" eb="12">
      <t>ホン</t>
    </rPh>
    <rPh sb="12" eb="13">
      <t>タ</t>
    </rPh>
    <rPh sb="17" eb="18">
      <t>リン</t>
    </rPh>
    <rPh sb="26" eb="27">
      <t>エン</t>
    </rPh>
    <phoneticPr fontId="8"/>
  </si>
  <si>
    <t>青森県　大輪胡蝶蘭（3本立ち／33輪） 22,000円</t>
    <rPh sb="4" eb="6">
      <t>タイリン</t>
    </rPh>
    <rPh sb="11" eb="12">
      <t>ホン</t>
    </rPh>
    <rPh sb="12" eb="13">
      <t>タ</t>
    </rPh>
    <rPh sb="17" eb="18">
      <t>リン</t>
    </rPh>
    <rPh sb="26" eb="27">
      <t>エン</t>
    </rPh>
    <phoneticPr fontId="8"/>
  </si>
  <si>
    <t>青森県　大輪胡蝶蘭（2本立ち／20輪） 20,900円</t>
    <rPh sb="4" eb="6">
      <t>タイリン</t>
    </rPh>
    <rPh sb="11" eb="12">
      <t>ホン</t>
    </rPh>
    <rPh sb="12" eb="13">
      <t>タ</t>
    </rPh>
    <rPh sb="17" eb="18">
      <t>リン</t>
    </rPh>
    <rPh sb="26" eb="27">
      <t>エン</t>
    </rPh>
    <phoneticPr fontId="8"/>
  </si>
  <si>
    <t>青森県　ミディ胡蝶蘭（5本立ち／50輪） 25,300円</t>
    <rPh sb="16" eb="17">
      <t>ホン</t>
    </rPh>
    <rPh sb="17" eb="18">
      <t>タ</t>
    </rPh>
    <rPh sb="22" eb="23">
      <t>リンエン</t>
    </rPh>
    <phoneticPr fontId="8"/>
  </si>
  <si>
    <t>青森県　ミディ胡蝶蘭（3本立ち／42輪）16,500円</t>
    <rPh sb="12" eb="13">
      <t>ホン</t>
    </rPh>
    <rPh sb="13" eb="14">
      <t>タ</t>
    </rPh>
    <rPh sb="18" eb="19">
      <t>リン</t>
    </rPh>
    <rPh sb="26" eb="27">
      <t>エン</t>
    </rPh>
    <phoneticPr fontId="8"/>
  </si>
  <si>
    <t>青森県　ミディ胡蝶蘭（3本立ち／33輪）14,300円</t>
    <rPh sb="12" eb="13">
      <t>ホン</t>
    </rPh>
    <rPh sb="13" eb="14">
      <t>タ</t>
    </rPh>
    <rPh sb="18" eb="19">
      <t>リン</t>
    </rPh>
    <rPh sb="26" eb="27">
      <t>エン</t>
    </rPh>
    <phoneticPr fontId="8"/>
  </si>
  <si>
    <t>青森県　ミディ胡蝶蘭（2本立ち／18輪）7,700円</t>
    <rPh sb="12" eb="13">
      <t>ホン</t>
    </rPh>
    <rPh sb="13" eb="14">
      <t>タ</t>
    </rPh>
    <rPh sb="18" eb="19">
      <t>リン</t>
    </rPh>
    <rPh sb="25" eb="26">
      <t>エン</t>
    </rPh>
    <phoneticPr fontId="8"/>
  </si>
  <si>
    <t>岩手県　大輪胡蝶蘭（3本立ち／50輪） 41,800円</t>
    <rPh sb="4" eb="6">
      <t>タイリン</t>
    </rPh>
    <rPh sb="11" eb="12">
      <t>ホン</t>
    </rPh>
    <rPh sb="12" eb="13">
      <t>タ</t>
    </rPh>
    <rPh sb="17" eb="18">
      <t>リン</t>
    </rPh>
    <rPh sb="26" eb="27">
      <t>エン</t>
    </rPh>
    <phoneticPr fontId="8"/>
  </si>
  <si>
    <t>岩手県　大輪胡蝶蘭（3本立ち／45輪） 33,000円</t>
    <rPh sb="4" eb="6">
      <t>タイリン</t>
    </rPh>
    <rPh sb="11" eb="12">
      <t>ホン</t>
    </rPh>
    <rPh sb="12" eb="13">
      <t>タ</t>
    </rPh>
    <rPh sb="17" eb="18">
      <t>リン</t>
    </rPh>
    <rPh sb="26" eb="27">
      <t>エン</t>
    </rPh>
    <phoneticPr fontId="8"/>
  </si>
  <si>
    <t>岩手県　大輪胡蝶蘭（3本立ち／39輪） 27,500円</t>
    <rPh sb="4" eb="6">
      <t>タイリン</t>
    </rPh>
    <rPh sb="11" eb="12">
      <t>ホン</t>
    </rPh>
    <rPh sb="12" eb="13">
      <t>タ</t>
    </rPh>
    <rPh sb="17" eb="18">
      <t>リン</t>
    </rPh>
    <rPh sb="26" eb="27">
      <t>エン</t>
    </rPh>
    <phoneticPr fontId="8"/>
  </si>
  <si>
    <t>岩手県　大輪胡蝶蘭（3本立ち／33輪） 22,000円</t>
    <rPh sb="4" eb="6">
      <t>タイリン</t>
    </rPh>
    <rPh sb="11" eb="12">
      <t>ホン</t>
    </rPh>
    <rPh sb="12" eb="13">
      <t>タ</t>
    </rPh>
    <rPh sb="17" eb="18">
      <t>リン</t>
    </rPh>
    <rPh sb="26" eb="27">
      <t>エン</t>
    </rPh>
    <phoneticPr fontId="8"/>
  </si>
  <si>
    <t>岩手県　大輪胡蝶蘭（2本立ち／20輪） 20,900円</t>
    <rPh sb="4" eb="6">
      <t>タイリン</t>
    </rPh>
    <rPh sb="11" eb="12">
      <t>ホン</t>
    </rPh>
    <rPh sb="12" eb="13">
      <t>タ</t>
    </rPh>
    <rPh sb="17" eb="18">
      <t>リン</t>
    </rPh>
    <rPh sb="26" eb="27">
      <t>エン</t>
    </rPh>
    <phoneticPr fontId="8"/>
  </si>
  <si>
    <t>岩手県　ミディ胡蝶蘭（5本立ち／50輪） 25,300円</t>
    <rPh sb="16" eb="17">
      <t>ホン</t>
    </rPh>
    <rPh sb="17" eb="18">
      <t>タ</t>
    </rPh>
    <rPh sb="22" eb="23">
      <t>リンエン</t>
    </rPh>
    <phoneticPr fontId="8"/>
  </si>
  <si>
    <t>岩手県　ミディ胡蝶蘭（3本立ち／42輪）16,500円</t>
    <rPh sb="12" eb="13">
      <t>ホン</t>
    </rPh>
    <rPh sb="13" eb="14">
      <t>タ</t>
    </rPh>
    <rPh sb="18" eb="19">
      <t>リン</t>
    </rPh>
    <rPh sb="26" eb="27">
      <t>エン</t>
    </rPh>
    <phoneticPr fontId="8"/>
  </si>
  <si>
    <t>岩手県　ミディ胡蝶蘭（3本立ち／33輪）14,300円</t>
    <rPh sb="12" eb="13">
      <t>ホン</t>
    </rPh>
    <rPh sb="13" eb="14">
      <t>タ</t>
    </rPh>
    <rPh sb="18" eb="19">
      <t>リン</t>
    </rPh>
    <rPh sb="26" eb="27">
      <t>エン</t>
    </rPh>
    <phoneticPr fontId="8"/>
  </si>
  <si>
    <t>岩手県　ミディ胡蝶蘭（2本立ち／18輪）7,700円</t>
    <rPh sb="12" eb="13">
      <t>ホン</t>
    </rPh>
    <rPh sb="13" eb="14">
      <t>タ</t>
    </rPh>
    <rPh sb="18" eb="19">
      <t>リン</t>
    </rPh>
    <rPh sb="25" eb="26">
      <t>エン</t>
    </rPh>
    <phoneticPr fontId="8"/>
  </si>
  <si>
    <t>秋田県　大輪胡蝶蘭（3本立ち／50輪） 41,800円</t>
    <rPh sb="4" eb="6">
      <t>タイリン</t>
    </rPh>
    <rPh sb="11" eb="12">
      <t>ホン</t>
    </rPh>
    <rPh sb="12" eb="13">
      <t>タ</t>
    </rPh>
    <rPh sb="17" eb="18">
      <t>リン</t>
    </rPh>
    <rPh sb="26" eb="27">
      <t>エン</t>
    </rPh>
    <phoneticPr fontId="8"/>
  </si>
  <si>
    <t>秋田県　大輪胡蝶蘭（3本立ち／45輪） 33,000円</t>
    <rPh sb="4" eb="6">
      <t>タイリン</t>
    </rPh>
    <rPh sb="11" eb="12">
      <t>ホン</t>
    </rPh>
    <rPh sb="12" eb="13">
      <t>タ</t>
    </rPh>
    <rPh sb="17" eb="18">
      <t>リン</t>
    </rPh>
    <rPh sb="26" eb="27">
      <t>エン</t>
    </rPh>
    <phoneticPr fontId="8"/>
  </si>
  <si>
    <t>秋田県　大輪胡蝶蘭（3本立ち／39輪） 27,500円</t>
    <rPh sb="4" eb="6">
      <t>タイリン</t>
    </rPh>
    <rPh sb="11" eb="12">
      <t>ホン</t>
    </rPh>
    <rPh sb="12" eb="13">
      <t>タ</t>
    </rPh>
    <rPh sb="17" eb="18">
      <t>リン</t>
    </rPh>
    <rPh sb="26" eb="27">
      <t>エン</t>
    </rPh>
    <phoneticPr fontId="8"/>
  </si>
  <si>
    <t>秋田県　大輪胡蝶蘭（3本立ち／33輪） 22,000円</t>
    <rPh sb="4" eb="6">
      <t>タイリン</t>
    </rPh>
    <rPh sb="11" eb="12">
      <t>ホン</t>
    </rPh>
    <rPh sb="12" eb="13">
      <t>タ</t>
    </rPh>
    <rPh sb="17" eb="18">
      <t>リン</t>
    </rPh>
    <rPh sb="26" eb="27">
      <t>エン</t>
    </rPh>
    <phoneticPr fontId="8"/>
  </si>
  <si>
    <t>秋田県　大輪胡蝶蘭（2本立ち／20輪） 20,900円</t>
    <rPh sb="4" eb="6">
      <t>タイリン</t>
    </rPh>
    <rPh sb="11" eb="12">
      <t>ホン</t>
    </rPh>
    <rPh sb="12" eb="13">
      <t>タ</t>
    </rPh>
    <rPh sb="17" eb="18">
      <t>リン</t>
    </rPh>
    <rPh sb="26" eb="27">
      <t>エン</t>
    </rPh>
    <phoneticPr fontId="8"/>
  </si>
  <si>
    <t>秋田県　ミディ胡蝶蘭（5本立ち／50輪） 25,300円</t>
    <rPh sb="16" eb="17">
      <t>ホン</t>
    </rPh>
    <rPh sb="17" eb="18">
      <t>タ</t>
    </rPh>
    <rPh sb="22" eb="23">
      <t>リンエン</t>
    </rPh>
    <phoneticPr fontId="8"/>
  </si>
  <si>
    <t>秋田県　ミディ胡蝶蘭（3本立ち／42輪）16,500円</t>
    <rPh sb="12" eb="13">
      <t>ホン</t>
    </rPh>
    <rPh sb="13" eb="14">
      <t>タ</t>
    </rPh>
    <rPh sb="18" eb="19">
      <t>リン</t>
    </rPh>
    <rPh sb="26" eb="27">
      <t>エン</t>
    </rPh>
    <phoneticPr fontId="8"/>
  </si>
  <si>
    <t>秋田県　ミディ胡蝶蘭（3本立ち／33輪）14,300円</t>
    <rPh sb="12" eb="13">
      <t>ホン</t>
    </rPh>
    <rPh sb="13" eb="14">
      <t>タ</t>
    </rPh>
    <rPh sb="18" eb="19">
      <t>リン</t>
    </rPh>
    <rPh sb="26" eb="27">
      <t>エン</t>
    </rPh>
    <phoneticPr fontId="8"/>
  </si>
  <si>
    <t>秋田県　ミディ胡蝶蘭（2本立ち／18輪）7,700円</t>
    <rPh sb="0" eb="3">
      <t>アキタケン</t>
    </rPh>
    <rPh sb="12" eb="13">
      <t>ホン</t>
    </rPh>
    <rPh sb="13" eb="14">
      <t>タ</t>
    </rPh>
    <rPh sb="18" eb="19">
      <t>リン</t>
    </rPh>
    <rPh sb="25" eb="26">
      <t>エン</t>
    </rPh>
    <phoneticPr fontId="8"/>
  </si>
  <si>
    <t>宮城県　大輪胡蝶蘭（3本立ち／50輪） 41,800円</t>
    <rPh sb="4" eb="6">
      <t>タイリン</t>
    </rPh>
    <rPh sb="11" eb="12">
      <t>ホン</t>
    </rPh>
    <rPh sb="12" eb="13">
      <t>タ</t>
    </rPh>
    <rPh sb="17" eb="18">
      <t>リン</t>
    </rPh>
    <rPh sb="26" eb="27">
      <t>エン</t>
    </rPh>
    <phoneticPr fontId="8"/>
  </si>
  <si>
    <t>宮城県　大輪胡蝶蘭（3本立ち／45輪） 33,000円</t>
    <rPh sb="4" eb="6">
      <t>タイリン</t>
    </rPh>
    <rPh sb="11" eb="12">
      <t>ホン</t>
    </rPh>
    <rPh sb="12" eb="13">
      <t>タ</t>
    </rPh>
    <rPh sb="17" eb="18">
      <t>リン</t>
    </rPh>
    <rPh sb="26" eb="27">
      <t>エン</t>
    </rPh>
    <phoneticPr fontId="8"/>
  </si>
  <si>
    <t>宮城県　大輪胡蝶蘭（3本立ち／39輪） 27,500円</t>
    <rPh sb="4" eb="6">
      <t>タイリン</t>
    </rPh>
    <rPh sb="11" eb="12">
      <t>ホン</t>
    </rPh>
    <rPh sb="12" eb="13">
      <t>タ</t>
    </rPh>
    <rPh sb="17" eb="18">
      <t>リン</t>
    </rPh>
    <rPh sb="26" eb="27">
      <t>エン</t>
    </rPh>
    <phoneticPr fontId="8"/>
  </si>
  <si>
    <t>宮城県　大輪胡蝶蘭（3本立ち／33輪） 22,000円</t>
    <rPh sb="4" eb="6">
      <t>タイリン</t>
    </rPh>
    <rPh sb="11" eb="12">
      <t>ホン</t>
    </rPh>
    <rPh sb="12" eb="13">
      <t>タ</t>
    </rPh>
    <rPh sb="17" eb="18">
      <t>リン</t>
    </rPh>
    <rPh sb="26" eb="27">
      <t>エン</t>
    </rPh>
    <phoneticPr fontId="8"/>
  </si>
  <si>
    <t>宮城県　大輪胡蝶蘭（2本立ち／20輪） 20,900円</t>
    <rPh sb="4" eb="6">
      <t>タイリン</t>
    </rPh>
    <rPh sb="11" eb="12">
      <t>ホン</t>
    </rPh>
    <rPh sb="12" eb="13">
      <t>タ</t>
    </rPh>
    <rPh sb="17" eb="18">
      <t>リン</t>
    </rPh>
    <rPh sb="26" eb="27">
      <t>エン</t>
    </rPh>
    <phoneticPr fontId="8"/>
  </si>
  <si>
    <t>宮城県　ミディ胡蝶蘭（5本立ち／50輪） 25,300円</t>
    <rPh sb="16" eb="17">
      <t>ホン</t>
    </rPh>
    <rPh sb="17" eb="18">
      <t>タ</t>
    </rPh>
    <rPh sb="22" eb="23">
      <t>リンエン</t>
    </rPh>
    <phoneticPr fontId="8"/>
  </si>
  <si>
    <t>宮城県　ミディ胡蝶蘭（3本立ち／42輪）16,500円</t>
    <rPh sb="12" eb="13">
      <t>ホン</t>
    </rPh>
    <rPh sb="13" eb="14">
      <t>タ</t>
    </rPh>
    <rPh sb="18" eb="19">
      <t>リン</t>
    </rPh>
    <rPh sb="26" eb="27">
      <t>エン</t>
    </rPh>
    <phoneticPr fontId="8"/>
  </si>
  <si>
    <t>宮城県　ミディ胡蝶蘭（3本立ち／33輪）14,300円</t>
    <rPh sb="12" eb="13">
      <t>ホン</t>
    </rPh>
    <rPh sb="13" eb="14">
      <t>タ</t>
    </rPh>
    <rPh sb="18" eb="19">
      <t>リン</t>
    </rPh>
    <rPh sb="26" eb="27">
      <t>エン</t>
    </rPh>
    <phoneticPr fontId="8"/>
  </si>
  <si>
    <t>宮城県　ミディ胡蝶蘭（2本立ち／18輪）7,700円</t>
    <rPh sb="12" eb="13">
      <t>ホン</t>
    </rPh>
    <rPh sb="13" eb="14">
      <t>タ</t>
    </rPh>
    <rPh sb="18" eb="19">
      <t>リン</t>
    </rPh>
    <rPh sb="25" eb="26">
      <t>エン</t>
    </rPh>
    <phoneticPr fontId="8"/>
  </si>
  <si>
    <t>山形県　大輪胡蝶蘭（3本立ち／50輪） 41,800円</t>
    <rPh sb="4" eb="6">
      <t>タイリン</t>
    </rPh>
    <rPh sb="11" eb="12">
      <t>ホン</t>
    </rPh>
    <rPh sb="12" eb="13">
      <t>タ</t>
    </rPh>
    <rPh sb="17" eb="18">
      <t>リン</t>
    </rPh>
    <rPh sb="26" eb="27">
      <t>エン</t>
    </rPh>
    <phoneticPr fontId="8"/>
  </si>
  <si>
    <t>山形県　大輪胡蝶蘭（3本立ち／45輪） 33,000円</t>
    <rPh sb="4" eb="6">
      <t>タイリン</t>
    </rPh>
    <rPh sb="11" eb="12">
      <t>ホン</t>
    </rPh>
    <rPh sb="12" eb="13">
      <t>タ</t>
    </rPh>
    <rPh sb="17" eb="18">
      <t>リン</t>
    </rPh>
    <rPh sb="26" eb="27">
      <t>エン</t>
    </rPh>
    <phoneticPr fontId="8"/>
  </si>
  <si>
    <t>山形県　大輪胡蝶蘭（3本立ち／39輪） 27,500円</t>
    <rPh sb="4" eb="6">
      <t>タイリン</t>
    </rPh>
    <rPh sb="11" eb="12">
      <t>ホン</t>
    </rPh>
    <rPh sb="12" eb="13">
      <t>タ</t>
    </rPh>
    <rPh sb="17" eb="18">
      <t>リン</t>
    </rPh>
    <rPh sb="26" eb="27">
      <t>エン</t>
    </rPh>
    <phoneticPr fontId="8"/>
  </si>
  <si>
    <t>山形県　大輪胡蝶蘭（3本立ち／33輪） 22,000円</t>
    <rPh sb="4" eb="6">
      <t>タイリン</t>
    </rPh>
    <rPh sb="11" eb="12">
      <t>ホン</t>
    </rPh>
    <rPh sb="12" eb="13">
      <t>タ</t>
    </rPh>
    <rPh sb="17" eb="18">
      <t>リン</t>
    </rPh>
    <rPh sb="26" eb="27">
      <t>エン</t>
    </rPh>
    <phoneticPr fontId="8"/>
  </si>
  <si>
    <t>山形県　大輪胡蝶蘭（2本立ち／20輪） 20,900円</t>
    <rPh sb="4" eb="6">
      <t>タイリン</t>
    </rPh>
    <rPh sb="11" eb="12">
      <t>ホン</t>
    </rPh>
    <rPh sb="12" eb="13">
      <t>タ</t>
    </rPh>
    <rPh sb="17" eb="18">
      <t>リン</t>
    </rPh>
    <rPh sb="26" eb="27">
      <t>エン</t>
    </rPh>
    <phoneticPr fontId="8"/>
  </si>
  <si>
    <t>山形県　ミディ胡蝶蘭（5本立ち／50輪） 25,300円</t>
    <rPh sb="16" eb="17">
      <t>ホン</t>
    </rPh>
    <rPh sb="17" eb="18">
      <t>タ</t>
    </rPh>
    <rPh sb="22" eb="23">
      <t>リンエン</t>
    </rPh>
    <phoneticPr fontId="8"/>
  </si>
  <si>
    <t>山形県　ミディ胡蝶蘭（3本立ち／42輪）16,500円</t>
    <rPh sb="12" eb="13">
      <t>ホン</t>
    </rPh>
    <rPh sb="13" eb="14">
      <t>タ</t>
    </rPh>
    <rPh sb="18" eb="19">
      <t>リン</t>
    </rPh>
    <rPh sb="26" eb="27">
      <t>エン</t>
    </rPh>
    <phoneticPr fontId="8"/>
  </si>
  <si>
    <t>山形県　ミディ胡蝶蘭（3本立ち／33輪）14,300円</t>
    <rPh sb="12" eb="13">
      <t>ホン</t>
    </rPh>
    <rPh sb="13" eb="14">
      <t>タ</t>
    </rPh>
    <rPh sb="18" eb="19">
      <t>リン</t>
    </rPh>
    <rPh sb="26" eb="27">
      <t>エン</t>
    </rPh>
    <phoneticPr fontId="8"/>
  </si>
  <si>
    <t>山形県　ミディ胡蝶蘭（2本立ち／18輪）7,700円</t>
    <rPh sb="12" eb="13">
      <t>ホン</t>
    </rPh>
    <rPh sb="13" eb="14">
      <t>タ</t>
    </rPh>
    <rPh sb="18" eb="19">
      <t>リン</t>
    </rPh>
    <rPh sb="25" eb="26">
      <t>エン</t>
    </rPh>
    <phoneticPr fontId="8"/>
  </si>
  <si>
    <t>福島県　大輪胡蝶蘭（3本立ち／50輪） 41,800円</t>
    <rPh sb="4" eb="6">
      <t>タイリン</t>
    </rPh>
    <rPh sb="11" eb="12">
      <t>ホン</t>
    </rPh>
    <rPh sb="12" eb="13">
      <t>タ</t>
    </rPh>
    <rPh sb="17" eb="18">
      <t>リン</t>
    </rPh>
    <rPh sb="26" eb="27">
      <t>エン</t>
    </rPh>
    <phoneticPr fontId="8"/>
  </si>
  <si>
    <t>福島県　大輪胡蝶蘭（3本立ち／45輪） 33,000円</t>
    <rPh sb="4" eb="6">
      <t>タイリン</t>
    </rPh>
    <rPh sb="11" eb="12">
      <t>ホン</t>
    </rPh>
    <rPh sb="12" eb="13">
      <t>タ</t>
    </rPh>
    <rPh sb="17" eb="18">
      <t>リン</t>
    </rPh>
    <rPh sb="26" eb="27">
      <t>エン</t>
    </rPh>
    <phoneticPr fontId="8"/>
  </si>
  <si>
    <t>福島県　大輪胡蝶蘭（3本立ち／39輪） 27,500円</t>
    <rPh sb="4" eb="6">
      <t>タイリン</t>
    </rPh>
    <rPh sb="11" eb="12">
      <t>ホン</t>
    </rPh>
    <rPh sb="12" eb="13">
      <t>タ</t>
    </rPh>
    <rPh sb="17" eb="18">
      <t>リン</t>
    </rPh>
    <rPh sb="26" eb="27">
      <t>エン</t>
    </rPh>
    <phoneticPr fontId="8"/>
  </si>
  <si>
    <t>福島県　大輪胡蝶蘭（3本立ち／33輪） 22,000円</t>
    <rPh sb="4" eb="6">
      <t>タイリン</t>
    </rPh>
    <rPh sb="11" eb="12">
      <t>ホン</t>
    </rPh>
    <rPh sb="12" eb="13">
      <t>タ</t>
    </rPh>
    <rPh sb="17" eb="18">
      <t>リン</t>
    </rPh>
    <rPh sb="26" eb="27">
      <t>エン</t>
    </rPh>
    <phoneticPr fontId="8"/>
  </si>
  <si>
    <t>福島県　大輪胡蝶蘭（2本立ち／20輪） 20,900円</t>
    <rPh sb="4" eb="6">
      <t>タイリン</t>
    </rPh>
    <rPh sb="11" eb="12">
      <t>ホン</t>
    </rPh>
    <rPh sb="12" eb="13">
      <t>タ</t>
    </rPh>
    <rPh sb="17" eb="18">
      <t>リン</t>
    </rPh>
    <rPh sb="26" eb="27">
      <t>エン</t>
    </rPh>
    <phoneticPr fontId="8"/>
  </si>
  <si>
    <t>福島県　ミディ胡蝶蘭（5本立ち／50輪） 25,300円</t>
    <rPh sb="16" eb="17">
      <t>ホン</t>
    </rPh>
    <rPh sb="17" eb="18">
      <t>タ</t>
    </rPh>
    <rPh sb="22" eb="23">
      <t>リンエン</t>
    </rPh>
    <phoneticPr fontId="8"/>
  </si>
  <si>
    <t>福島県　ミディ胡蝶蘭（3本立ち／42輪）16,500円</t>
    <rPh sb="12" eb="13">
      <t>ホン</t>
    </rPh>
    <rPh sb="13" eb="14">
      <t>タ</t>
    </rPh>
    <rPh sb="18" eb="19">
      <t>リン</t>
    </rPh>
    <rPh sb="26" eb="27">
      <t>エン</t>
    </rPh>
    <phoneticPr fontId="8"/>
  </si>
  <si>
    <t>福島県　ミディ胡蝶蘭（3本立ち／33輪）14,300円</t>
    <rPh sb="12" eb="13">
      <t>ホン</t>
    </rPh>
    <rPh sb="13" eb="14">
      <t>タ</t>
    </rPh>
    <rPh sb="18" eb="19">
      <t>リン</t>
    </rPh>
    <rPh sb="26" eb="27">
      <t>エン</t>
    </rPh>
    <phoneticPr fontId="8"/>
  </si>
  <si>
    <t>福島県　ミディ胡蝶蘭（2本立ち／18輪）7,700円</t>
    <rPh sb="12" eb="13">
      <t>ホン</t>
    </rPh>
    <rPh sb="13" eb="14">
      <t>タ</t>
    </rPh>
    <rPh sb="18" eb="19">
      <t>リン</t>
    </rPh>
    <rPh sb="25" eb="26">
      <t>エン</t>
    </rPh>
    <phoneticPr fontId="8"/>
  </si>
  <si>
    <t>栃木県　大輪胡蝶蘭（3本立ち／50輪） 41,800円</t>
    <rPh sb="4" eb="6">
      <t>タイリン</t>
    </rPh>
    <rPh sb="11" eb="12">
      <t>ホン</t>
    </rPh>
    <rPh sb="12" eb="13">
      <t>タ</t>
    </rPh>
    <rPh sb="17" eb="18">
      <t>リン</t>
    </rPh>
    <rPh sb="26" eb="27">
      <t>エン</t>
    </rPh>
    <phoneticPr fontId="8"/>
  </si>
  <si>
    <t>栃木県　大輪胡蝶蘭（3本立ち／45輪） 33,000円</t>
    <rPh sb="4" eb="6">
      <t>タイリン</t>
    </rPh>
    <rPh sb="11" eb="12">
      <t>ホン</t>
    </rPh>
    <rPh sb="12" eb="13">
      <t>タ</t>
    </rPh>
    <rPh sb="17" eb="18">
      <t>リン</t>
    </rPh>
    <rPh sb="26" eb="27">
      <t>エン</t>
    </rPh>
    <phoneticPr fontId="8"/>
  </si>
  <si>
    <t>栃木県　大輪胡蝶蘭（3本立ち／39輪） 27,500円</t>
    <rPh sb="4" eb="6">
      <t>タイリン</t>
    </rPh>
    <rPh sb="11" eb="12">
      <t>ホン</t>
    </rPh>
    <rPh sb="12" eb="13">
      <t>タ</t>
    </rPh>
    <rPh sb="17" eb="18">
      <t>リン</t>
    </rPh>
    <rPh sb="26" eb="27">
      <t>エン</t>
    </rPh>
    <phoneticPr fontId="8"/>
  </si>
  <si>
    <t>栃木県　大輪胡蝶蘭（3本立ち／33輪） 22,000円</t>
    <rPh sb="4" eb="6">
      <t>タイリン</t>
    </rPh>
    <rPh sb="11" eb="12">
      <t>ホン</t>
    </rPh>
    <rPh sb="12" eb="13">
      <t>タ</t>
    </rPh>
    <rPh sb="17" eb="18">
      <t>リン</t>
    </rPh>
    <rPh sb="26" eb="27">
      <t>エン</t>
    </rPh>
    <phoneticPr fontId="8"/>
  </si>
  <si>
    <t>栃木県　大輪胡蝶蘭（2本立ち／20輪） 20,900円</t>
    <rPh sb="4" eb="6">
      <t>タイリン</t>
    </rPh>
    <rPh sb="11" eb="12">
      <t>ホン</t>
    </rPh>
    <rPh sb="12" eb="13">
      <t>タ</t>
    </rPh>
    <rPh sb="17" eb="18">
      <t>リン</t>
    </rPh>
    <rPh sb="26" eb="27">
      <t>エン</t>
    </rPh>
    <phoneticPr fontId="8"/>
  </si>
  <si>
    <t>栃木県　ミディ胡蝶蘭（5本立ち／50輪） 25,300円</t>
    <rPh sb="16" eb="17">
      <t>ホン</t>
    </rPh>
    <rPh sb="17" eb="18">
      <t>タ</t>
    </rPh>
    <rPh sb="22" eb="23">
      <t>リンエン</t>
    </rPh>
    <phoneticPr fontId="8"/>
  </si>
  <si>
    <t>栃木県　ミディ胡蝶蘭（3本立ち／42輪）16,500円</t>
    <rPh sb="12" eb="13">
      <t>ホン</t>
    </rPh>
    <rPh sb="13" eb="14">
      <t>タ</t>
    </rPh>
    <rPh sb="18" eb="19">
      <t>リン</t>
    </rPh>
    <rPh sb="26" eb="27">
      <t>エン</t>
    </rPh>
    <phoneticPr fontId="8"/>
  </si>
  <si>
    <t>栃木県　ミディ胡蝶蘭（3本立ち／33輪）14,300円</t>
    <rPh sb="12" eb="13">
      <t>ホン</t>
    </rPh>
    <rPh sb="13" eb="14">
      <t>タ</t>
    </rPh>
    <rPh sb="18" eb="19">
      <t>リン</t>
    </rPh>
    <rPh sb="26" eb="27">
      <t>エン</t>
    </rPh>
    <phoneticPr fontId="8"/>
  </si>
  <si>
    <t>栃木県　ミディ胡蝶蘭（2本立ち／18輪）7,700円</t>
    <rPh sb="12" eb="13">
      <t>ホン</t>
    </rPh>
    <rPh sb="13" eb="14">
      <t>タ</t>
    </rPh>
    <rPh sb="18" eb="19">
      <t>リン</t>
    </rPh>
    <rPh sb="25" eb="26">
      <t>エン</t>
    </rPh>
    <phoneticPr fontId="8"/>
  </si>
  <si>
    <t>群馬県　大輪胡蝶蘭（3本立ち／50輪） 41,800円</t>
    <rPh sb="4" eb="6">
      <t>タイリン</t>
    </rPh>
    <rPh sb="11" eb="12">
      <t>ホン</t>
    </rPh>
    <rPh sb="12" eb="13">
      <t>タ</t>
    </rPh>
    <rPh sb="17" eb="18">
      <t>リン</t>
    </rPh>
    <rPh sb="26" eb="27">
      <t>エン</t>
    </rPh>
    <phoneticPr fontId="8"/>
  </si>
  <si>
    <t>群馬県　大輪胡蝶蘭（3本立ち／45輪） 33,000円</t>
    <rPh sb="4" eb="6">
      <t>タイリン</t>
    </rPh>
    <rPh sb="11" eb="12">
      <t>ホン</t>
    </rPh>
    <rPh sb="12" eb="13">
      <t>タ</t>
    </rPh>
    <rPh sb="17" eb="18">
      <t>リン</t>
    </rPh>
    <rPh sb="26" eb="27">
      <t>エン</t>
    </rPh>
    <phoneticPr fontId="8"/>
  </si>
  <si>
    <t>群馬県　大輪胡蝶蘭（3本立ち／39輪） 27,500円</t>
    <rPh sb="4" eb="6">
      <t>タイリン</t>
    </rPh>
    <rPh sb="11" eb="12">
      <t>ホン</t>
    </rPh>
    <rPh sb="12" eb="13">
      <t>タ</t>
    </rPh>
    <rPh sb="17" eb="18">
      <t>リン</t>
    </rPh>
    <rPh sb="26" eb="27">
      <t>エン</t>
    </rPh>
    <phoneticPr fontId="8"/>
  </si>
  <si>
    <t>群馬県　大輪胡蝶蘭（3本立ち／33輪） 22,000円</t>
    <rPh sb="4" eb="6">
      <t>タイリン</t>
    </rPh>
    <rPh sb="11" eb="12">
      <t>ホン</t>
    </rPh>
    <rPh sb="12" eb="13">
      <t>タ</t>
    </rPh>
    <rPh sb="17" eb="18">
      <t>リン</t>
    </rPh>
    <rPh sb="26" eb="27">
      <t>エン</t>
    </rPh>
    <phoneticPr fontId="8"/>
  </si>
  <si>
    <t>群馬県　大輪胡蝶蘭（2本立ち／20輪） 20,900円</t>
    <rPh sb="4" eb="6">
      <t>タイリン</t>
    </rPh>
    <rPh sb="11" eb="12">
      <t>ホン</t>
    </rPh>
    <rPh sb="12" eb="13">
      <t>タ</t>
    </rPh>
    <rPh sb="17" eb="18">
      <t>リン</t>
    </rPh>
    <rPh sb="26" eb="27">
      <t>エン</t>
    </rPh>
    <phoneticPr fontId="8"/>
  </si>
  <si>
    <t>群馬県　ミディ胡蝶蘭（5本立ち／50輪） 25,300円</t>
    <rPh sb="16" eb="17">
      <t>ホン</t>
    </rPh>
    <rPh sb="17" eb="18">
      <t>タ</t>
    </rPh>
    <rPh sb="22" eb="23">
      <t>リンエン</t>
    </rPh>
    <phoneticPr fontId="8"/>
  </si>
  <si>
    <t>群馬県　ミディ胡蝶蘭（3本立ち／42輪）16,500円</t>
    <rPh sb="12" eb="13">
      <t>ホン</t>
    </rPh>
    <rPh sb="13" eb="14">
      <t>タ</t>
    </rPh>
    <rPh sb="18" eb="19">
      <t>リン</t>
    </rPh>
    <rPh sb="26" eb="27">
      <t>エン</t>
    </rPh>
    <phoneticPr fontId="8"/>
  </si>
  <si>
    <t>群馬県　ミディ胡蝶蘭（3本立ち／33輪）14,300円</t>
    <rPh sb="12" eb="13">
      <t>ホン</t>
    </rPh>
    <rPh sb="13" eb="14">
      <t>タ</t>
    </rPh>
    <rPh sb="18" eb="19">
      <t>リン</t>
    </rPh>
    <rPh sb="26" eb="27">
      <t>エン</t>
    </rPh>
    <phoneticPr fontId="8"/>
  </si>
  <si>
    <t>群馬県　ミディ胡蝶蘭（2本立ち／18輪）7,700円</t>
    <rPh sb="12" eb="13">
      <t>ホン</t>
    </rPh>
    <rPh sb="13" eb="14">
      <t>タ</t>
    </rPh>
    <rPh sb="18" eb="19">
      <t>リン</t>
    </rPh>
    <rPh sb="25" eb="26">
      <t>エン</t>
    </rPh>
    <phoneticPr fontId="8"/>
  </si>
  <si>
    <t>埼玉県　大輪胡蝶蘭（3本立ち／50輪） 41,800円</t>
    <rPh sb="4" eb="6">
      <t>タイリン</t>
    </rPh>
    <rPh sb="11" eb="12">
      <t>ホン</t>
    </rPh>
    <rPh sb="12" eb="13">
      <t>タ</t>
    </rPh>
    <rPh sb="17" eb="18">
      <t>リン</t>
    </rPh>
    <rPh sb="26" eb="27">
      <t>エン</t>
    </rPh>
    <phoneticPr fontId="8"/>
  </si>
  <si>
    <t>埼玉県　大輪胡蝶蘭（3本立ち／45輪） 33,000円</t>
    <rPh sb="4" eb="6">
      <t>タイリン</t>
    </rPh>
    <rPh sb="11" eb="12">
      <t>ホン</t>
    </rPh>
    <rPh sb="12" eb="13">
      <t>タ</t>
    </rPh>
    <rPh sb="17" eb="18">
      <t>リン</t>
    </rPh>
    <rPh sb="26" eb="27">
      <t>エン</t>
    </rPh>
    <phoneticPr fontId="8"/>
  </si>
  <si>
    <t>埼玉県　大輪胡蝶蘭（3本立ち／39輪） 27,500円</t>
    <rPh sb="4" eb="6">
      <t>タイリン</t>
    </rPh>
    <rPh sb="11" eb="12">
      <t>ホン</t>
    </rPh>
    <rPh sb="12" eb="13">
      <t>タ</t>
    </rPh>
    <rPh sb="17" eb="18">
      <t>リン</t>
    </rPh>
    <rPh sb="26" eb="27">
      <t>エン</t>
    </rPh>
    <phoneticPr fontId="8"/>
  </si>
  <si>
    <t>埼玉県　大輪胡蝶蘭（3本立ち／33輪） 22,000円</t>
    <rPh sb="4" eb="6">
      <t>タイリン</t>
    </rPh>
    <rPh sb="11" eb="12">
      <t>ホン</t>
    </rPh>
    <rPh sb="12" eb="13">
      <t>タ</t>
    </rPh>
    <rPh sb="17" eb="18">
      <t>リン</t>
    </rPh>
    <rPh sb="26" eb="27">
      <t>エン</t>
    </rPh>
    <phoneticPr fontId="8"/>
  </si>
  <si>
    <t>埼玉県　大輪胡蝶蘭（2本立ち／20輪） 20,900円</t>
    <rPh sb="4" eb="6">
      <t>タイリン</t>
    </rPh>
    <rPh sb="11" eb="12">
      <t>ホン</t>
    </rPh>
    <rPh sb="12" eb="13">
      <t>タ</t>
    </rPh>
    <rPh sb="17" eb="18">
      <t>リン</t>
    </rPh>
    <rPh sb="26" eb="27">
      <t>エン</t>
    </rPh>
    <phoneticPr fontId="8"/>
  </si>
  <si>
    <t>埼玉県　ミディ胡蝶蘭（5本立ち／50輪） 25,300円</t>
    <rPh sb="16" eb="17">
      <t>ホン</t>
    </rPh>
    <rPh sb="17" eb="18">
      <t>タ</t>
    </rPh>
    <rPh sb="22" eb="23">
      <t>リンエン</t>
    </rPh>
    <phoneticPr fontId="8"/>
  </si>
  <si>
    <t>埼玉県　ミディ胡蝶蘭（3本立ち／42輪）16,500円</t>
    <rPh sb="12" eb="13">
      <t>ホン</t>
    </rPh>
    <rPh sb="13" eb="14">
      <t>タ</t>
    </rPh>
    <rPh sb="18" eb="19">
      <t>リン</t>
    </rPh>
    <rPh sb="26" eb="27">
      <t>エン</t>
    </rPh>
    <phoneticPr fontId="8"/>
  </si>
  <si>
    <t>埼玉県　ミディ胡蝶蘭（3本立ち／33輪）14,300円</t>
    <rPh sb="12" eb="13">
      <t>ホン</t>
    </rPh>
    <rPh sb="13" eb="14">
      <t>タ</t>
    </rPh>
    <rPh sb="18" eb="19">
      <t>リン</t>
    </rPh>
    <rPh sb="26" eb="27">
      <t>エン</t>
    </rPh>
    <phoneticPr fontId="8"/>
  </si>
  <si>
    <t>埼玉県　ミディ胡蝶蘭（2本立ち／18輪）7,700円</t>
    <rPh sb="12" eb="13">
      <t>ホン</t>
    </rPh>
    <rPh sb="13" eb="14">
      <t>タ</t>
    </rPh>
    <rPh sb="18" eb="19">
      <t>リン</t>
    </rPh>
    <rPh sb="25" eb="26">
      <t>エン</t>
    </rPh>
    <phoneticPr fontId="8"/>
  </si>
  <si>
    <t>千葉県　大輪胡蝶蘭（3本立ち／50輪） 41,800円</t>
    <rPh sb="4" eb="6">
      <t>タイリン</t>
    </rPh>
    <rPh sb="11" eb="12">
      <t>ホン</t>
    </rPh>
    <rPh sb="12" eb="13">
      <t>タ</t>
    </rPh>
    <rPh sb="17" eb="18">
      <t>リン</t>
    </rPh>
    <rPh sb="26" eb="27">
      <t>エン</t>
    </rPh>
    <phoneticPr fontId="8"/>
  </si>
  <si>
    <t>千葉県　大輪胡蝶蘭（3本立ち／45輪） 33,000円</t>
    <rPh sb="4" eb="6">
      <t>タイリン</t>
    </rPh>
    <rPh sb="11" eb="12">
      <t>ホン</t>
    </rPh>
    <rPh sb="12" eb="13">
      <t>タ</t>
    </rPh>
    <rPh sb="17" eb="18">
      <t>リン</t>
    </rPh>
    <rPh sb="26" eb="27">
      <t>エン</t>
    </rPh>
    <phoneticPr fontId="8"/>
  </si>
  <si>
    <t>千葉県　大輪胡蝶蘭（3本立ち／39輪） 27,500円</t>
    <rPh sb="4" eb="6">
      <t>タイリン</t>
    </rPh>
    <rPh sb="11" eb="12">
      <t>ホン</t>
    </rPh>
    <rPh sb="12" eb="13">
      <t>タ</t>
    </rPh>
    <rPh sb="17" eb="18">
      <t>リン</t>
    </rPh>
    <rPh sb="26" eb="27">
      <t>エン</t>
    </rPh>
    <phoneticPr fontId="8"/>
  </si>
  <si>
    <t>千葉県　大輪胡蝶蘭（3本立ち／33輪） 22,000円</t>
    <rPh sb="4" eb="6">
      <t>タイリン</t>
    </rPh>
    <rPh sb="11" eb="12">
      <t>ホン</t>
    </rPh>
    <rPh sb="12" eb="13">
      <t>タ</t>
    </rPh>
    <rPh sb="17" eb="18">
      <t>リン</t>
    </rPh>
    <rPh sb="26" eb="27">
      <t>エン</t>
    </rPh>
    <phoneticPr fontId="8"/>
  </si>
  <si>
    <t>千葉県　大輪胡蝶蘭（2本立ち／20輪） 20,900円</t>
    <rPh sb="4" eb="6">
      <t>タイリン</t>
    </rPh>
    <rPh sb="11" eb="12">
      <t>ホン</t>
    </rPh>
    <rPh sb="12" eb="13">
      <t>タ</t>
    </rPh>
    <rPh sb="17" eb="18">
      <t>リン</t>
    </rPh>
    <rPh sb="26" eb="27">
      <t>エン</t>
    </rPh>
    <phoneticPr fontId="8"/>
  </si>
  <si>
    <t>千葉県　ミディ胡蝶蘭（5本立ち／50輪） 25,300円</t>
    <rPh sb="16" eb="17">
      <t>ホン</t>
    </rPh>
    <rPh sb="17" eb="18">
      <t>タ</t>
    </rPh>
    <rPh sb="22" eb="23">
      <t>リンエン</t>
    </rPh>
    <phoneticPr fontId="8"/>
  </si>
  <si>
    <t>千葉県　ミディ胡蝶蘭（3本立ち／42輪）16,500円</t>
    <rPh sb="12" eb="13">
      <t>ホン</t>
    </rPh>
    <rPh sb="13" eb="14">
      <t>タ</t>
    </rPh>
    <rPh sb="18" eb="19">
      <t>リン</t>
    </rPh>
    <rPh sb="26" eb="27">
      <t>エン</t>
    </rPh>
    <phoneticPr fontId="8"/>
  </si>
  <si>
    <t>千葉県　ミディ胡蝶蘭（3本立ち／33輪）14,300円</t>
    <rPh sb="12" eb="13">
      <t>ホン</t>
    </rPh>
    <rPh sb="13" eb="14">
      <t>タ</t>
    </rPh>
    <rPh sb="18" eb="19">
      <t>リン</t>
    </rPh>
    <rPh sb="26" eb="27">
      <t>エン</t>
    </rPh>
    <phoneticPr fontId="8"/>
  </si>
  <si>
    <t>千葉県　ミディ胡蝶蘭（2本立ち／18輪）7,700円</t>
    <rPh sb="12" eb="13">
      <t>ホン</t>
    </rPh>
    <rPh sb="13" eb="14">
      <t>タ</t>
    </rPh>
    <rPh sb="18" eb="19">
      <t>リン</t>
    </rPh>
    <rPh sb="25" eb="26">
      <t>エン</t>
    </rPh>
    <phoneticPr fontId="8"/>
  </si>
  <si>
    <t>神奈川県　大輪胡蝶蘭（3本立ち／50輪） 41,800円</t>
    <rPh sb="5" eb="7">
      <t>タイリン</t>
    </rPh>
    <rPh sb="12" eb="13">
      <t>ホン</t>
    </rPh>
    <rPh sb="13" eb="14">
      <t>タ</t>
    </rPh>
    <rPh sb="18" eb="19">
      <t>リン</t>
    </rPh>
    <rPh sb="27" eb="28">
      <t>エン</t>
    </rPh>
    <phoneticPr fontId="8"/>
  </si>
  <si>
    <t>神奈川県　大輪胡蝶蘭（3本立ち／45輪） 33,000円</t>
    <rPh sb="5" eb="7">
      <t>タイリン</t>
    </rPh>
    <rPh sb="12" eb="13">
      <t>ホン</t>
    </rPh>
    <rPh sb="13" eb="14">
      <t>タ</t>
    </rPh>
    <rPh sb="18" eb="19">
      <t>リン</t>
    </rPh>
    <rPh sb="27" eb="28">
      <t>エン</t>
    </rPh>
    <phoneticPr fontId="8"/>
  </si>
  <si>
    <t>神奈川県　大輪胡蝶蘭（3本立ち／39輪） 27,500円</t>
    <rPh sb="5" eb="7">
      <t>タイリン</t>
    </rPh>
    <rPh sb="12" eb="13">
      <t>ホン</t>
    </rPh>
    <rPh sb="13" eb="14">
      <t>タ</t>
    </rPh>
    <rPh sb="18" eb="19">
      <t>リン</t>
    </rPh>
    <rPh sb="27" eb="28">
      <t>エン</t>
    </rPh>
    <phoneticPr fontId="8"/>
  </si>
  <si>
    <t>神奈川県　大輪胡蝶蘭（3本立ち／33輪） 22,000円</t>
    <rPh sb="5" eb="7">
      <t>タイリン</t>
    </rPh>
    <rPh sb="12" eb="13">
      <t>ホン</t>
    </rPh>
    <rPh sb="13" eb="14">
      <t>タ</t>
    </rPh>
    <rPh sb="18" eb="19">
      <t>リン</t>
    </rPh>
    <rPh sb="27" eb="28">
      <t>エン</t>
    </rPh>
    <phoneticPr fontId="8"/>
  </si>
  <si>
    <t>神奈川県　大輪胡蝶蘭（2本立ち／20輪） 20,900円</t>
    <rPh sb="5" eb="7">
      <t>タイリン</t>
    </rPh>
    <rPh sb="12" eb="13">
      <t>ホン</t>
    </rPh>
    <rPh sb="13" eb="14">
      <t>タ</t>
    </rPh>
    <rPh sb="18" eb="19">
      <t>リン</t>
    </rPh>
    <rPh sb="27" eb="28">
      <t>エン</t>
    </rPh>
    <phoneticPr fontId="8"/>
  </si>
  <si>
    <t>神奈川県　ミディ胡蝶蘭（5本立ち／50輪） 25,300円</t>
    <rPh sb="17" eb="18">
      <t>ホン</t>
    </rPh>
    <rPh sb="18" eb="19">
      <t>タ</t>
    </rPh>
    <rPh sb="23" eb="24">
      <t>リンエン</t>
    </rPh>
    <phoneticPr fontId="8"/>
  </si>
  <si>
    <t>神奈川県　ミディ胡蝶蘭（3本立ち／42輪）16,500円</t>
    <rPh sb="13" eb="14">
      <t>ホン</t>
    </rPh>
    <rPh sb="14" eb="15">
      <t>タ</t>
    </rPh>
    <rPh sb="19" eb="20">
      <t>リン</t>
    </rPh>
    <rPh sb="27" eb="28">
      <t>エン</t>
    </rPh>
    <phoneticPr fontId="8"/>
  </si>
  <si>
    <t>神奈川県　ミディ胡蝶蘭（3本立ち／33輪）14,300円</t>
    <rPh sb="13" eb="14">
      <t>ホン</t>
    </rPh>
    <rPh sb="14" eb="15">
      <t>タ</t>
    </rPh>
    <rPh sb="19" eb="20">
      <t>リン</t>
    </rPh>
    <rPh sb="27" eb="28">
      <t>エン</t>
    </rPh>
    <phoneticPr fontId="8"/>
  </si>
  <si>
    <t>神奈川県　ミディ胡蝶蘭（2本立ち／18輪）7,700円</t>
    <rPh sb="13" eb="14">
      <t>ホン</t>
    </rPh>
    <rPh sb="14" eb="15">
      <t>タ</t>
    </rPh>
    <rPh sb="19" eb="20">
      <t>リン</t>
    </rPh>
    <rPh sb="26" eb="27">
      <t>エン</t>
    </rPh>
    <phoneticPr fontId="8"/>
  </si>
  <si>
    <t>新潟県　大輪胡蝶蘭（3本立ち／50輪） 41,800円</t>
    <rPh sb="4" eb="6">
      <t>タイリン</t>
    </rPh>
    <rPh sb="11" eb="12">
      <t>ホン</t>
    </rPh>
    <rPh sb="12" eb="13">
      <t>タ</t>
    </rPh>
    <rPh sb="17" eb="18">
      <t>リン</t>
    </rPh>
    <rPh sb="26" eb="27">
      <t>エン</t>
    </rPh>
    <phoneticPr fontId="8"/>
  </si>
  <si>
    <t>新潟県　大輪胡蝶蘭（3本立ち／45輪） 33,000円</t>
    <rPh sb="4" eb="6">
      <t>タイリン</t>
    </rPh>
    <rPh sb="11" eb="12">
      <t>ホン</t>
    </rPh>
    <rPh sb="12" eb="13">
      <t>タ</t>
    </rPh>
    <rPh sb="17" eb="18">
      <t>リン</t>
    </rPh>
    <rPh sb="26" eb="27">
      <t>エン</t>
    </rPh>
    <phoneticPr fontId="8"/>
  </si>
  <si>
    <t>新潟県　大輪胡蝶蘭（3本立ち／39輪） 27,500円</t>
    <rPh sb="4" eb="6">
      <t>タイリン</t>
    </rPh>
    <rPh sb="11" eb="12">
      <t>ホン</t>
    </rPh>
    <rPh sb="12" eb="13">
      <t>タ</t>
    </rPh>
    <rPh sb="17" eb="18">
      <t>リン</t>
    </rPh>
    <rPh sb="26" eb="27">
      <t>エン</t>
    </rPh>
    <phoneticPr fontId="8"/>
  </si>
  <si>
    <t>新潟県　大輪胡蝶蘭（3本立ち／33輪） 22,000円</t>
    <rPh sb="4" eb="6">
      <t>タイリン</t>
    </rPh>
    <rPh sb="11" eb="12">
      <t>ホン</t>
    </rPh>
    <rPh sb="12" eb="13">
      <t>タ</t>
    </rPh>
    <rPh sb="17" eb="18">
      <t>リン</t>
    </rPh>
    <rPh sb="26" eb="27">
      <t>エン</t>
    </rPh>
    <phoneticPr fontId="8"/>
  </si>
  <si>
    <t>新潟県　大輪胡蝶蘭（2本立ち／20輪） 20,900円</t>
    <rPh sb="4" eb="6">
      <t>タイリン</t>
    </rPh>
    <rPh sb="11" eb="12">
      <t>ホン</t>
    </rPh>
    <rPh sb="12" eb="13">
      <t>タ</t>
    </rPh>
    <rPh sb="17" eb="18">
      <t>リン</t>
    </rPh>
    <rPh sb="26" eb="27">
      <t>エン</t>
    </rPh>
    <phoneticPr fontId="8"/>
  </si>
  <si>
    <t>新潟県　ミディ胡蝶蘭（5本立ち／50輪） 25,300円</t>
    <rPh sb="16" eb="17">
      <t>ホン</t>
    </rPh>
    <rPh sb="17" eb="18">
      <t>タ</t>
    </rPh>
    <rPh sb="22" eb="23">
      <t>リンエン</t>
    </rPh>
    <phoneticPr fontId="8"/>
  </si>
  <si>
    <t>新潟県　ミディ胡蝶蘭（3本立ち／42輪）16,500円</t>
    <rPh sb="12" eb="13">
      <t>ホン</t>
    </rPh>
    <rPh sb="13" eb="14">
      <t>タ</t>
    </rPh>
    <rPh sb="18" eb="19">
      <t>リン</t>
    </rPh>
    <rPh sb="26" eb="27">
      <t>エン</t>
    </rPh>
    <phoneticPr fontId="8"/>
  </si>
  <si>
    <t>新潟県　ミディ胡蝶蘭（3本立ち／33輪）14,300円</t>
    <rPh sb="12" eb="13">
      <t>ホン</t>
    </rPh>
    <rPh sb="13" eb="14">
      <t>タ</t>
    </rPh>
    <rPh sb="18" eb="19">
      <t>リン</t>
    </rPh>
    <rPh sb="26" eb="27">
      <t>エン</t>
    </rPh>
    <phoneticPr fontId="8"/>
  </si>
  <si>
    <t>新潟県　ミディ胡蝶蘭（2本立ち／18輪）7,700円</t>
    <rPh sb="12" eb="13">
      <t>ホン</t>
    </rPh>
    <rPh sb="13" eb="14">
      <t>タ</t>
    </rPh>
    <rPh sb="18" eb="19">
      <t>リン</t>
    </rPh>
    <rPh sb="25" eb="26">
      <t>エン</t>
    </rPh>
    <phoneticPr fontId="8"/>
  </si>
  <si>
    <t>富山県　大輪胡蝶蘭（3本立ち／50輪） 41,800円</t>
    <rPh sb="4" eb="6">
      <t>タイリン</t>
    </rPh>
    <rPh sb="11" eb="12">
      <t>ホン</t>
    </rPh>
    <rPh sb="12" eb="13">
      <t>タ</t>
    </rPh>
    <rPh sb="17" eb="18">
      <t>リン</t>
    </rPh>
    <rPh sb="26" eb="27">
      <t>エン</t>
    </rPh>
    <phoneticPr fontId="8"/>
  </si>
  <si>
    <t>富山県　大輪胡蝶蘭（3本立ち／45輪） 33,000円</t>
    <rPh sb="4" eb="6">
      <t>タイリン</t>
    </rPh>
    <rPh sb="11" eb="12">
      <t>ホン</t>
    </rPh>
    <rPh sb="12" eb="13">
      <t>タ</t>
    </rPh>
    <rPh sb="17" eb="18">
      <t>リン</t>
    </rPh>
    <rPh sb="26" eb="27">
      <t>エン</t>
    </rPh>
    <phoneticPr fontId="8"/>
  </si>
  <si>
    <t>富山県　大輪胡蝶蘭（3本立ち／39輪） 27,500円</t>
    <rPh sb="4" eb="6">
      <t>タイリン</t>
    </rPh>
    <rPh sb="11" eb="12">
      <t>ホン</t>
    </rPh>
    <rPh sb="12" eb="13">
      <t>タ</t>
    </rPh>
    <rPh sb="17" eb="18">
      <t>リン</t>
    </rPh>
    <rPh sb="26" eb="27">
      <t>エン</t>
    </rPh>
    <phoneticPr fontId="8"/>
  </si>
  <si>
    <t>富山県　大輪胡蝶蘭（3本立ち／33輪） 22,000円</t>
    <rPh sb="4" eb="6">
      <t>タイリン</t>
    </rPh>
    <rPh sb="11" eb="12">
      <t>ホン</t>
    </rPh>
    <rPh sb="12" eb="13">
      <t>タ</t>
    </rPh>
    <rPh sb="17" eb="18">
      <t>リン</t>
    </rPh>
    <rPh sb="26" eb="27">
      <t>エン</t>
    </rPh>
    <phoneticPr fontId="8"/>
  </si>
  <si>
    <t>富山県　大輪胡蝶蘭（2本立ち／20輪） 20,900円</t>
    <rPh sb="4" eb="6">
      <t>タイリン</t>
    </rPh>
    <rPh sb="11" eb="12">
      <t>ホン</t>
    </rPh>
    <rPh sb="12" eb="13">
      <t>タ</t>
    </rPh>
    <rPh sb="17" eb="18">
      <t>リン</t>
    </rPh>
    <rPh sb="26" eb="27">
      <t>エン</t>
    </rPh>
    <phoneticPr fontId="8"/>
  </si>
  <si>
    <t>富山県　ミディ胡蝶蘭（5本立ち／50輪） 25,300円</t>
    <rPh sb="16" eb="17">
      <t>ホン</t>
    </rPh>
    <rPh sb="17" eb="18">
      <t>タ</t>
    </rPh>
    <rPh sb="22" eb="23">
      <t>リンエン</t>
    </rPh>
    <phoneticPr fontId="8"/>
  </si>
  <si>
    <t>富山県　ミディ胡蝶蘭（3本立ち／42輪）16,500円</t>
    <rPh sb="12" eb="13">
      <t>ホン</t>
    </rPh>
    <rPh sb="13" eb="14">
      <t>タ</t>
    </rPh>
    <rPh sb="18" eb="19">
      <t>リン</t>
    </rPh>
    <rPh sb="26" eb="27">
      <t>エン</t>
    </rPh>
    <phoneticPr fontId="8"/>
  </si>
  <si>
    <t>富山県　ミディ胡蝶蘭（3本立ち／33輪）14,300円</t>
    <rPh sb="12" eb="13">
      <t>ホン</t>
    </rPh>
    <rPh sb="13" eb="14">
      <t>タ</t>
    </rPh>
    <rPh sb="18" eb="19">
      <t>リン</t>
    </rPh>
    <rPh sb="26" eb="27">
      <t>エン</t>
    </rPh>
    <phoneticPr fontId="8"/>
  </si>
  <si>
    <t>富山県　ミディ胡蝶蘭（2本立ち／18輪）7,700円</t>
    <rPh sb="12" eb="13">
      <t>ホン</t>
    </rPh>
    <rPh sb="13" eb="14">
      <t>タ</t>
    </rPh>
    <rPh sb="18" eb="19">
      <t>リン</t>
    </rPh>
    <rPh sb="25" eb="26">
      <t>エン</t>
    </rPh>
    <phoneticPr fontId="8"/>
  </si>
  <si>
    <t>石川県　大輪胡蝶蘭（3本立ち／50輪） 41,800円</t>
    <rPh sb="4" eb="6">
      <t>タイリン</t>
    </rPh>
    <rPh sb="11" eb="12">
      <t>ホン</t>
    </rPh>
    <rPh sb="12" eb="13">
      <t>タ</t>
    </rPh>
    <rPh sb="17" eb="18">
      <t>リン</t>
    </rPh>
    <rPh sb="26" eb="27">
      <t>エン</t>
    </rPh>
    <phoneticPr fontId="8"/>
  </si>
  <si>
    <t>石川県　大輪胡蝶蘭（3本立ち／45輪） 33,000円</t>
    <rPh sb="4" eb="6">
      <t>タイリン</t>
    </rPh>
    <rPh sb="11" eb="12">
      <t>ホン</t>
    </rPh>
    <rPh sb="12" eb="13">
      <t>タ</t>
    </rPh>
    <rPh sb="17" eb="18">
      <t>リン</t>
    </rPh>
    <rPh sb="26" eb="27">
      <t>エン</t>
    </rPh>
    <phoneticPr fontId="8"/>
  </si>
  <si>
    <t>石川県　大輪胡蝶蘭（3本立ち／39輪） 27,500円</t>
    <rPh sb="4" eb="6">
      <t>タイリン</t>
    </rPh>
    <rPh sb="11" eb="12">
      <t>ホン</t>
    </rPh>
    <rPh sb="12" eb="13">
      <t>タ</t>
    </rPh>
    <rPh sb="17" eb="18">
      <t>リン</t>
    </rPh>
    <rPh sb="26" eb="27">
      <t>エン</t>
    </rPh>
    <phoneticPr fontId="8"/>
  </si>
  <si>
    <t>石川県　大輪胡蝶蘭（3本立ち／33輪） 22,000円</t>
    <rPh sb="4" eb="6">
      <t>タイリン</t>
    </rPh>
    <rPh sb="11" eb="12">
      <t>ホン</t>
    </rPh>
    <rPh sb="12" eb="13">
      <t>タ</t>
    </rPh>
    <rPh sb="17" eb="18">
      <t>リン</t>
    </rPh>
    <rPh sb="26" eb="27">
      <t>エン</t>
    </rPh>
    <phoneticPr fontId="8"/>
  </si>
  <si>
    <t>石川県　大輪胡蝶蘭（2本立ち／20輪） 20,900円</t>
    <rPh sb="4" eb="6">
      <t>タイリン</t>
    </rPh>
    <rPh sb="11" eb="12">
      <t>ホン</t>
    </rPh>
    <rPh sb="12" eb="13">
      <t>タ</t>
    </rPh>
    <rPh sb="17" eb="18">
      <t>リン</t>
    </rPh>
    <rPh sb="26" eb="27">
      <t>エン</t>
    </rPh>
    <phoneticPr fontId="8"/>
  </si>
  <si>
    <t>石川県　ミディ胡蝶蘭（5本立ち／50輪） 25,300円</t>
    <rPh sb="16" eb="17">
      <t>ホン</t>
    </rPh>
    <rPh sb="17" eb="18">
      <t>タ</t>
    </rPh>
    <rPh sb="22" eb="23">
      <t>リンエン</t>
    </rPh>
    <phoneticPr fontId="8"/>
  </si>
  <si>
    <t>石川県　ミディ胡蝶蘭（3本立ち／42輪）16,500円</t>
    <rPh sb="12" eb="13">
      <t>ホン</t>
    </rPh>
    <rPh sb="13" eb="14">
      <t>タ</t>
    </rPh>
    <rPh sb="18" eb="19">
      <t>リン</t>
    </rPh>
    <rPh sb="26" eb="27">
      <t>エン</t>
    </rPh>
    <phoneticPr fontId="8"/>
  </si>
  <si>
    <t>石川県　ミディ胡蝶蘭（3本立ち／33輪）14,300円</t>
    <rPh sb="12" eb="13">
      <t>ホン</t>
    </rPh>
    <rPh sb="13" eb="14">
      <t>タ</t>
    </rPh>
    <rPh sb="18" eb="19">
      <t>リン</t>
    </rPh>
    <rPh sb="26" eb="27">
      <t>エン</t>
    </rPh>
    <phoneticPr fontId="8"/>
  </si>
  <si>
    <t>石川県　ミディ胡蝶蘭（2本立ち／18輪）7,700円</t>
    <rPh sb="12" eb="13">
      <t>ホン</t>
    </rPh>
    <rPh sb="13" eb="14">
      <t>タ</t>
    </rPh>
    <rPh sb="18" eb="19">
      <t>リン</t>
    </rPh>
    <rPh sb="25" eb="26">
      <t>エン</t>
    </rPh>
    <phoneticPr fontId="8"/>
  </si>
  <si>
    <t>福井県　大輪胡蝶蘭（3本立ち／50輪） 41,800円</t>
    <rPh sb="4" eb="6">
      <t>タイリン</t>
    </rPh>
    <rPh sb="11" eb="12">
      <t>ホン</t>
    </rPh>
    <rPh sb="12" eb="13">
      <t>タ</t>
    </rPh>
    <rPh sb="17" eb="18">
      <t>リン</t>
    </rPh>
    <rPh sb="26" eb="27">
      <t>エン</t>
    </rPh>
    <phoneticPr fontId="8"/>
  </si>
  <si>
    <t>福井県　大輪胡蝶蘭（3本立ち／45輪） 33,000円</t>
    <rPh sb="4" eb="6">
      <t>タイリン</t>
    </rPh>
    <rPh sb="11" eb="12">
      <t>ホン</t>
    </rPh>
    <rPh sb="12" eb="13">
      <t>タ</t>
    </rPh>
    <rPh sb="17" eb="18">
      <t>リン</t>
    </rPh>
    <rPh sb="26" eb="27">
      <t>エン</t>
    </rPh>
    <phoneticPr fontId="8"/>
  </si>
  <si>
    <t>福井県　大輪胡蝶蘭（3本立ち／39輪） 27,500円</t>
    <rPh sb="4" eb="6">
      <t>タイリン</t>
    </rPh>
    <rPh sb="11" eb="12">
      <t>ホン</t>
    </rPh>
    <rPh sb="12" eb="13">
      <t>タ</t>
    </rPh>
    <rPh sb="17" eb="18">
      <t>リン</t>
    </rPh>
    <rPh sb="26" eb="27">
      <t>エン</t>
    </rPh>
    <phoneticPr fontId="8"/>
  </si>
  <si>
    <t>福井県　大輪胡蝶蘭（3本立ち／33輪） 22,000円</t>
    <rPh sb="4" eb="6">
      <t>タイリン</t>
    </rPh>
    <rPh sb="11" eb="12">
      <t>ホン</t>
    </rPh>
    <rPh sb="12" eb="13">
      <t>タ</t>
    </rPh>
    <rPh sb="17" eb="18">
      <t>リン</t>
    </rPh>
    <rPh sb="26" eb="27">
      <t>エン</t>
    </rPh>
    <phoneticPr fontId="8"/>
  </si>
  <si>
    <t>福井県　大輪胡蝶蘭（2本立ち／20輪） 20,900円</t>
    <rPh sb="4" eb="6">
      <t>タイリン</t>
    </rPh>
    <rPh sb="11" eb="12">
      <t>ホン</t>
    </rPh>
    <rPh sb="12" eb="13">
      <t>タ</t>
    </rPh>
    <rPh sb="17" eb="18">
      <t>リン</t>
    </rPh>
    <rPh sb="26" eb="27">
      <t>エン</t>
    </rPh>
    <phoneticPr fontId="8"/>
  </si>
  <si>
    <t>福井県　ミディ胡蝶蘭（5本立ち／50輪） 25,300円</t>
    <rPh sb="16" eb="17">
      <t>ホン</t>
    </rPh>
    <rPh sb="17" eb="18">
      <t>タ</t>
    </rPh>
    <rPh sb="22" eb="23">
      <t>リンエン</t>
    </rPh>
    <phoneticPr fontId="8"/>
  </si>
  <si>
    <t>福井県　ミディ胡蝶蘭（3本立ち／42輪）16,500円</t>
    <rPh sb="12" eb="13">
      <t>ホン</t>
    </rPh>
    <rPh sb="13" eb="14">
      <t>タ</t>
    </rPh>
    <rPh sb="18" eb="19">
      <t>リン</t>
    </rPh>
    <rPh sb="26" eb="27">
      <t>エン</t>
    </rPh>
    <phoneticPr fontId="8"/>
  </si>
  <si>
    <t>福井県　ミディ胡蝶蘭（3本立ち／33輪）14,300円</t>
    <rPh sb="12" eb="13">
      <t>ホン</t>
    </rPh>
    <rPh sb="13" eb="14">
      <t>タ</t>
    </rPh>
    <rPh sb="18" eb="19">
      <t>リン</t>
    </rPh>
    <rPh sb="26" eb="27">
      <t>エン</t>
    </rPh>
    <phoneticPr fontId="8"/>
  </si>
  <si>
    <t>福井県　ミディ胡蝶蘭（2本立ち／18輪）7,700円</t>
    <rPh sb="12" eb="13">
      <t>ホン</t>
    </rPh>
    <rPh sb="13" eb="14">
      <t>タ</t>
    </rPh>
    <rPh sb="18" eb="19">
      <t>リン</t>
    </rPh>
    <rPh sb="25" eb="26">
      <t>エン</t>
    </rPh>
    <phoneticPr fontId="8"/>
  </si>
  <si>
    <t>山梨県　大輪胡蝶蘭（3本立ち／50輪） 41,800円</t>
    <rPh sb="4" eb="6">
      <t>タイリン</t>
    </rPh>
    <rPh sb="11" eb="12">
      <t>ホン</t>
    </rPh>
    <rPh sb="12" eb="13">
      <t>タ</t>
    </rPh>
    <rPh sb="17" eb="18">
      <t>リン</t>
    </rPh>
    <rPh sb="26" eb="27">
      <t>エン</t>
    </rPh>
    <phoneticPr fontId="8"/>
  </si>
  <si>
    <t>山梨県　大輪胡蝶蘭（3本立ち／45輪） 33,000円</t>
    <rPh sb="4" eb="6">
      <t>タイリン</t>
    </rPh>
    <rPh sb="11" eb="12">
      <t>ホン</t>
    </rPh>
    <rPh sb="12" eb="13">
      <t>タ</t>
    </rPh>
    <rPh sb="17" eb="18">
      <t>リン</t>
    </rPh>
    <rPh sb="26" eb="27">
      <t>エン</t>
    </rPh>
    <phoneticPr fontId="8"/>
  </si>
  <si>
    <t>山梨県　大輪胡蝶蘭（3本立ち／39輪） 27,500円</t>
    <rPh sb="4" eb="6">
      <t>タイリン</t>
    </rPh>
    <rPh sb="11" eb="12">
      <t>ホン</t>
    </rPh>
    <rPh sb="12" eb="13">
      <t>タ</t>
    </rPh>
    <rPh sb="17" eb="18">
      <t>リン</t>
    </rPh>
    <rPh sb="26" eb="27">
      <t>エン</t>
    </rPh>
    <phoneticPr fontId="8"/>
  </si>
  <si>
    <t>山梨県　大輪胡蝶蘭（3本立ち／33輪） 22,000円</t>
    <rPh sb="4" eb="6">
      <t>タイリン</t>
    </rPh>
    <rPh sb="11" eb="12">
      <t>ホン</t>
    </rPh>
    <rPh sb="12" eb="13">
      <t>タ</t>
    </rPh>
    <rPh sb="17" eb="18">
      <t>リン</t>
    </rPh>
    <rPh sb="26" eb="27">
      <t>エン</t>
    </rPh>
    <phoneticPr fontId="8"/>
  </si>
  <si>
    <t>山梨県　大輪胡蝶蘭（2本立ち／20輪） 20,900円</t>
    <rPh sb="4" eb="6">
      <t>タイリン</t>
    </rPh>
    <rPh sb="11" eb="12">
      <t>ホン</t>
    </rPh>
    <rPh sb="12" eb="13">
      <t>タ</t>
    </rPh>
    <rPh sb="17" eb="18">
      <t>リン</t>
    </rPh>
    <rPh sb="26" eb="27">
      <t>エン</t>
    </rPh>
    <phoneticPr fontId="8"/>
  </si>
  <si>
    <t>山梨県　ミディ胡蝶蘭（5本立ち／50輪） 25,300円</t>
    <rPh sb="16" eb="17">
      <t>ホン</t>
    </rPh>
    <rPh sb="17" eb="18">
      <t>タ</t>
    </rPh>
    <rPh sb="22" eb="23">
      <t>リンエン</t>
    </rPh>
    <phoneticPr fontId="8"/>
  </si>
  <si>
    <t>山梨県　ミディ胡蝶蘭（3本立ち／42輪）16,500円</t>
    <rPh sb="12" eb="13">
      <t>ホン</t>
    </rPh>
    <rPh sb="13" eb="14">
      <t>タ</t>
    </rPh>
    <rPh sb="18" eb="19">
      <t>リン</t>
    </rPh>
    <rPh sb="26" eb="27">
      <t>エン</t>
    </rPh>
    <phoneticPr fontId="8"/>
  </si>
  <si>
    <t>山梨県　ミディ胡蝶蘭（3本立ち／33輪）14,300円</t>
    <rPh sb="12" eb="13">
      <t>ホン</t>
    </rPh>
    <rPh sb="13" eb="14">
      <t>タ</t>
    </rPh>
    <rPh sb="18" eb="19">
      <t>リン</t>
    </rPh>
    <rPh sb="26" eb="27">
      <t>エン</t>
    </rPh>
    <phoneticPr fontId="8"/>
  </si>
  <si>
    <t>山梨県　ミディ胡蝶蘭（2本立ち／18輪）7,700円</t>
    <rPh sb="12" eb="13">
      <t>ホン</t>
    </rPh>
    <rPh sb="13" eb="14">
      <t>タ</t>
    </rPh>
    <rPh sb="18" eb="19">
      <t>リン</t>
    </rPh>
    <rPh sb="25" eb="26">
      <t>エン</t>
    </rPh>
    <phoneticPr fontId="8"/>
  </si>
  <si>
    <t>長野県　大輪胡蝶蘭（3本立ち／50輪） 41,800円</t>
    <rPh sb="4" eb="6">
      <t>タイリン</t>
    </rPh>
    <rPh sb="11" eb="12">
      <t>ホン</t>
    </rPh>
    <rPh sb="12" eb="13">
      <t>タ</t>
    </rPh>
    <rPh sb="17" eb="18">
      <t>リン</t>
    </rPh>
    <rPh sb="26" eb="27">
      <t>エン</t>
    </rPh>
    <phoneticPr fontId="8"/>
  </si>
  <si>
    <t>長野県　大輪胡蝶蘭（3本立ち／45輪） 33,000円</t>
    <rPh sb="4" eb="6">
      <t>タイリン</t>
    </rPh>
    <rPh sb="11" eb="12">
      <t>ホン</t>
    </rPh>
    <rPh sb="12" eb="13">
      <t>タ</t>
    </rPh>
    <rPh sb="17" eb="18">
      <t>リン</t>
    </rPh>
    <rPh sb="26" eb="27">
      <t>エン</t>
    </rPh>
    <phoneticPr fontId="8"/>
  </si>
  <si>
    <t>長野県　大輪胡蝶蘭（3本立ち／39輪） 27,500円</t>
    <rPh sb="4" eb="6">
      <t>タイリン</t>
    </rPh>
    <rPh sb="11" eb="12">
      <t>ホン</t>
    </rPh>
    <rPh sb="12" eb="13">
      <t>タ</t>
    </rPh>
    <rPh sb="17" eb="18">
      <t>リン</t>
    </rPh>
    <rPh sb="26" eb="27">
      <t>エン</t>
    </rPh>
    <phoneticPr fontId="8"/>
  </si>
  <si>
    <t>長野県　大輪胡蝶蘭（3本立ち／33輪） 22,000円</t>
    <rPh sb="4" eb="6">
      <t>タイリン</t>
    </rPh>
    <rPh sb="11" eb="12">
      <t>ホン</t>
    </rPh>
    <rPh sb="12" eb="13">
      <t>タ</t>
    </rPh>
    <rPh sb="17" eb="18">
      <t>リン</t>
    </rPh>
    <rPh sb="26" eb="27">
      <t>エン</t>
    </rPh>
    <phoneticPr fontId="8"/>
  </si>
  <si>
    <t>長野県　大輪胡蝶蘭（2本立ち／20輪） 20,900円</t>
    <rPh sb="4" eb="6">
      <t>タイリン</t>
    </rPh>
    <rPh sb="11" eb="12">
      <t>ホン</t>
    </rPh>
    <rPh sb="12" eb="13">
      <t>タ</t>
    </rPh>
    <rPh sb="17" eb="18">
      <t>リン</t>
    </rPh>
    <rPh sb="26" eb="27">
      <t>エン</t>
    </rPh>
    <phoneticPr fontId="8"/>
  </si>
  <si>
    <t>長野県　ミディ胡蝶蘭（5本立ち／50輪） 25,300円</t>
    <rPh sb="16" eb="17">
      <t>ホン</t>
    </rPh>
    <rPh sb="17" eb="18">
      <t>タ</t>
    </rPh>
    <rPh sb="22" eb="23">
      <t>リンエン</t>
    </rPh>
    <phoneticPr fontId="8"/>
  </si>
  <si>
    <t>長野県　ミディ胡蝶蘭（3本立ち／42輪）16,500円</t>
    <rPh sb="12" eb="13">
      <t>ホン</t>
    </rPh>
    <rPh sb="13" eb="14">
      <t>タ</t>
    </rPh>
    <rPh sb="18" eb="19">
      <t>リン</t>
    </rPh>
    <rPh sb="26" eb="27">
      <t>エン</t>
    </rPh>
    <phoneticPr fontId="8"/>
  </si>
  <si>
    <t>長野県　ミディ胡蝶蘭（3本立ち／33輪）14,300円</t>
    <rPh sb="12" eb="13">
      <t>ホン</t>
    </rPh>
    <rPh sb="13" eb="14">
      <t>タ</t>
    </rPh>
    <rPh sb="18" eb="19">
      <t>リン</t>
    </rPh>
    <rPh sb="26" eb="27">
      <t>エン</t>
    </rPh>
    <phoneticPr fontId="8"/>
  </si>
  <si>
    <t>長野県　ミディ胡蝶蘭（2本立ち／18輪）7,700円</t>
    <rPh sb="12" eb="13">
      <t>ホン</t>
    </rPh>
    <rPh sb="13" eb="14">
      <t>タ</t>
    </rPh>
    <rPh sb="18" eb="19">
      <t>リン</t>
    </rPh>
    <rPh sb="25" eb="26">
      <t>エン</t>
    </rPh>
    <phoneticPr fontId="8"/>
  </si>
  <si>
    <t>岐阜県　大輪胡蝶蘭（3本立ち／50輪） 41,800円</t>
    <rPh sb="4" eb="6">
      <t>タイリン</t>
    </rPh>
    <rPh sb="11" eb="12">
      <t>ホン</t>
    </rPh>
    <rPh sb="12" eb="13">
      <t>タ</t>
    </rPh>
    <rPh sb="17" eb="18">
      <t>リン</t>
    </rPh>
    <rPh sb="26" eb="27">
      <t>エン</t>
    </rPh>
    <phoneticPr fontId="8"/>
  </si>
  <si>
    <t>岐阜県　大輪胡蝶蘭（3本立ち／45輪） 33,000円</t>
    <rPh sb="4" eb="6">
      <t>タイリン</t>
    </rPh>
    <rPh sb="11" eb="12">
      <t>ホン</t>
    </rPh>
    <rPh sb="12" eb="13">
      <t>タ</t>
    </rPh>
    <rPh sb="17" eb="18">
      <t>リン</t>
    </rPh>
    <rPh sb="26" eb="27">
      <t>エン</t>
    </rPh>
    <phoneticPr fontId="8"/>
  </si>
  <si>
    <t>岐阜県　大輪胡蝶蘭（3本立ち／39輪） 27,500円</t>
    <rPh sb="4" eb="6">
      <t>タイリン</t>
    </rPh>
    <rPh sb="11" eb="12">
      <t>ホン</t>
    </rPh>
    <rPh sb="12" eb="13">
      <t>タ</t>
    </rPh>
    <rPh sb="17" eb="18">
      <t>リン</t>
    </rPh>
    <rPh sb="26" eb="27">
      <t>エン</t>
    </rPh>
    <phoneticPr fontId="8"/>
  </si>
  <si>
    <t>岐阜県　大輪胡蝶蘭（3本立ち／33輪） 22,000円</t>
    <rPh sb="4" eb="6">
      <t>タイリン</t>
    </rPh>
    <rPh sb="11" eb="12">
      <t>ホン</t>
    </rPh>
    <rPh sb="12" eb="13">
      <t>タ</t>
    </rPh>
    <rPh sb="17" eb="18">
      <t>リン</t>
    </rPh>
    <rPh sb="26" eb="27">
      <t>エン</t>
    </rPh>
    <phoneticPr fontId="8"/>
  </si>
  <si>
    <t>岐阜県　大輪胡蝶蘭（2本立ち／20輪） 20,900円</t>
    <rPh sb="4" eb="6">
      <t>タイリン</t>
    </rPh>
    <rPh sb="11" eb="12">
      <t>ホン</t>
    </rPh>
    <rPh sb="12" eb="13">
      <t>タ</t>
    </rPh>
    <rPh sb="17" eb="18">
      <t>リン</t>
    </rPh>
    <rPh sb="26" eb="27">
      <t>エン</t>
    </rPh>
    <phoneticPr fontId="8"/>
  </si>
  <si>
    <t>岐阜県　ミディ胡蝶蘭（5本立ち／50輪） 25,300円</t>
    <rPh sb="16" eb="17">
      <t>ホン</t>
    </rPh>
    <rPh sb="17" eb="18">
      <t>タ</t>
    </rPh>
    <rPh sb="22" eb="23">
      <t>リンエン</t>
    </rPh>
    <phoneticPr fontId="8"/>
  </si>
  <si>
    <t>岐阜県　ミディ胡蝶蘭（3本立ち／42輪）16,500円</t>
    <rPh sb="12" eb="13">
      <t>ホン</t>
    </rPh>
    <rPh sb="13" eb="14">
      <t>タ</t>
    </rPh>
    <rPh sb="18" eb="19">
      <t>リン</t>
    </rPh>
    <rPh sb="26" eb="27">
      <t>エン</t>
    </rPh>
    <phoneticPr fontId="8"/>
  </si>
  <si>
    <t>岐阜県　ミディ胡蝶蘭（3本立ち／33輪）14,300円</t>
    <rPh sb="12" eb="13">
      <t>ホン</t>
    </rPh>
    <rPh sb="13" eb="14">
      <t>タ</t>
    </rPh>
    <rPh sb="18" eb="19">
      <t>リン</t>
    </rPh>
    <rPh sb="26" eb="27">
      <t>エン</t>
    </rPh>
    <phoneticPr fontId="8"/>
  </si>
  <si>
    <t>岐阜県　ミディ胡蝶蘭（2本立ち／18輪）7,700円</t>
    <rPh sb="12" eb="13">
      <t>ホン</t>
    </rPh>
    <rPh sb="13" eb="14">
      <t>タ</t>
    </rPh>
    <rPh sb="18" eb="19">
      <t>リン</t>
    </rPh>
    <rPh sb="25" eb="26">
      <t>エン</t>
    </rPh>
    <phoneticPr fontId="8"/>
  </si>
  <si>
    <t>静岡県　大輪胡蝶蘭（3本立ち／50輪） 41,800円</t>
    <rPh sb="4" eb="6">
      <t>タイリン</t>
    </rPh>
    <rPh sb="11" eb="12">
      <t>ホン</t>
    </rPh>
    <rPh sb="12" eb="13">
      <t>タ</t>
    </rPh>
    <rPh sb="17" eb="18">
      <t>リン</t>
    </rPh>
    <rPh sb="26" eb="27">
      <t>エン</t>
    </rPh>
    <phoneticPr fontId="8"/>
  </si>
  <si>
    <t>静岡県　大輪胡蝶蘭（3本立ち／45輪） 33,000円</t>
    <rPh sb="4" eb="6">
      <t>タイリン</t>
    </rPh>
    <rPh sb="11" eb="12">
      <t>ホン</t>
    </rPh>
    <rPh sb="12" eb="13">
      <t>タ</t>
    </rPh>
    <rPh sb="17" eb="18">
      <t>リン</t>
    </rPh>
    <rPh sb="26" eb="27">
      <t>エン</t>
    </rPh>
    <phoneticPr fontId="8"/>
  </si>
  <si>
    <t>静岡県　大輪胡蝶蘭（3本立ち／39輪） 27,500円</t>
    <rPh sb="4" eb="6">
      <t>タイリン</t>
    </rPh>
    <rPh sb="11" eb="12">
      <t>ホン</t>
    </rPh>
    <rPh sb="12" eb="13">
      <t>タ</t>
    </rPh>
    <rPh sb="17" eb="18">
      <t>リン</t>
    </rPh>
    <rPh sb="26" eb="27">
      <t>エン</t>
    </rPh>
    <phoneticPr fontId="8"/>
  </si>
  <si>
    <t>静岡県　大輪胡蝶蘭（3本立ち／33輪） 22,000円</t>
    <rPh sb="4" eb="6">
      <t>タイリン</t>
    </rPh>
    <rPh sb="11" eb="12">
      <t>ホン</t>
    </rPh>
    <rPh sb="12" eb="13">
      <t>タ</t>
    </rPh>
    <rPh sb="17" eb="18">
      <t>リン</t>
    </rPh>
    <rPh sb="26" eb="27">
      <t>エン</t>
    </rPh>
    <phoneticPr fontId="8"/>
  </si>
  <si>
    <t>静岡県　大輪胡蝶蘭（2本立ち／20輪） 20,900円</t>
    <rPh sb="4" eb="6">
      <t>タイリン</t>
    </rPh>
    <rPh sb="11" eb="12">
      <t>ホン</t>
    </rPh>
    <rPh sb="12" eb="13">
      <t>タ</t>
    </rPh>
    <rPh sb="17" eb="18">
      <t>リン</t>
    </rPh>
    <rPh sb="26" eb="27">
      <t>エン</t>
    </rPh>
    <phoneticPr fontId="8"/>
  </si>
  <si>
    <t>静岡県　ミディ胡蝶蘭（5本立ち／50輪） 25,300円</t>
    <rPh sb="16" eb="17">
      <t>ホン</t>
    </rPh>
    <rPh sb="17" eb="18">
      <t>タ</t>
    </rPh>
    <rPh sb="22" eb="23">
      <t>リンエン</t>
    </rPh>
    <phoneticPr fontId="8"/>
  </si>
  <si>
    <t>静岡県　ミディ胡蝶蘭（3本立ち／42輪）16,500円</t>
    <rPh sb="12" eb="13">
      <t>ホン</t>
    </rPh>
    <rPh sb="13" eb="14">
      <t>タ</t>
    </rPh>
    <rPh sb="18" eb="19">
      <t>リン</t>
    </rPh>
    <rPh sb="26" eb="27">
      <t>エン</t>
    </rPh>
    <phoneticPr fontId="8"/>
  </si>
  <si>
    <t>静岡県　ミディ胡蝶蘭（3本立ち／33輪）14,300円</t>
    <rPh sb="12" eb="13">
      <t>ホン</t>
    </rPh>
    <rPh sb="13" eb="14">
      <t>タ</t>
    </rPh>
    <rPh sb="18" eb="19">
      <t>リン</t>
    </rPh>
    <rPh sb="26" eb="27">
      <t>エン</t>
    </rPh>
    <phoneticPr fontId="8"/>
  </si>
  <si>
    <t>静岡県　ミディ胡蝶蘭（2本立ち／18輪）7,700円</t>
    <rPh sb="12" eb="13">
      <t>ホン</t>
    </rPh>
    <rPh sb="13" eb="14">
      <t>タ</t>
    </rPh>
    <rPh sb="18" eb="19">
      <t>リン</t>
    </rPh>
    <rPh sb="25" eb="26">
      <t>エン</t>
    </rPh>
    <phoneticPr fontId="8"/>
  </si>
  <si>
    <t>愛知県　大輪胡蝶蘭（3本立ち／50輪） 41,800円</t>
    <rPh sb="4" eb="6">
      <t>タイリン</t>
    </rPh>
    <rPh sb="11" eb="12">
      <t>ホン</t>
    </rPh>
    <rPh sb="12" eb="13">
      <t>タ</t>
    </rPh>
    <rPh sb="17" eb="18">
      <t>リン</t>
    </rPh>
    <rPh sb="26" eb="27">
      <t>エン</t>
    </rPh>
    <phoneticPr fontId="8"/>
  </si>
  <si>
    <t>愛知県　大輪胡蝶蘭（3本立ち／45輪） 33,000円</t>
    <rPh sb="4" eb="6">
      <t>タイリン</t>
    </rPh>
    <rPh sb="11" eb="12">
      <t>ホン</t>
    </rPh>
    <rPh sb="12" eb="13">
      <t>タ</t>
    </rPh>
    <rPh sb="17" eb="18">
      <t>リン</t>
    </rPh>
    <rPh sb="26" eb="27">
      <t>エン</t>
    </rPh>
    <phoneticPr fontId="8"/>
  </si>
  <si>
    <t>愛知県　大輪胡蝶蘭（3本立ち／39輪） 27,500円</t>
    <rPh sb="4" eb="6">
      <t>タイリン</t>
    </rPh>
    <rPh sb="11" eb="12">
      <t>ホン</t>
    </rPh>
    <rPh sb="12" eb="13">
      <t>タ</t>
    </rPh>
    <rPh sb="17" eb="18">
      <t>リン</t>
    </rPh>
    <rPh sb="26" eb="27">
      <t>エン</t>
    </rPh>
    <phoneticPr fontId="8"/>
  </si>
  <si>
    <t>愛知県　大輪胡蝶蘭（3本立ち／33輪） 22,000円</t>
    <rPh sb="4" eb="6">
      <t>タイリン</t>
    </rPh>
    <rPh sb="11" eb="12">
      <t>ホン</t>
    </rPh>
    <rPh sb="12" eb="13">
      <t>タ</t>
    </rPh>
    <rPh sb="17" eb="18">
      <t>リン</t>
    </rPh>
    <rPh sb="26" eb="27">
      <t>エン</t>
    </rPh>
    <phoneticPr fontId="8"/>
  </si>
  <si>
    <t>愛知県　大輪胡蝶蘭（2本立ち／20輪） 20,900円</t>
    <rPh sb="4" eb="6">
      <t>タイリン</t>
    </rPh>
    <rPh sb="11" eb="12">
      <t>ホン</t>
    </rPh>
    <rPh sb="12" eb="13">
      <t>タ</t>
    </rPh>
    <rPh sb="17" eb="18">
      <t>リン</t>
    </rPh>
    <rPh sb="26" eb="27">
      <t>エン</t>
    </rPh>
    <phoneticPr fontId="8"/>
  </si>
  <si>
    <t>愛知県　ミディ胡蝶蘭（5本立ち／50輪） 25,300円</t>
    <rPh sb="16" eb="17">
      <t>ホン</t>
    </rPh>
    <rPh sb="17" eb="18">
      <t>タ</t>
    </rPh>
    <rPh sb="22" eb="23">
      <t>リンエン</t>
    </rPh>
    <phoneticPr fontId="8"/>
  </si>
  <si>
    <t>愛知県　ミディ胡蝶蘭（3本立ち／42輪）16,500円</t>
    <rPh sb="12" eb="13">
      <t>ホン</t>
    </rPh>
    <rPh sb="13" eb="14">
      <t>タ</t>
    </rPh>
    <rPh sb="18" eb="19">
      <t>リン</t>
    </rPh>
    <rPh sb="26" eb="27">
      <t>エン</t>
    </rPh>
    <phoneticPr fontId="8"/>
  </si>
  <si>
    <t>愛知県　ミディ胡蝶蘭（3本立ち／33輪）14,300円</t>
    <rPh sb="12" eb="13">
      <t>ホン</t>
    </rPh>
    <rPh sb="13" eb="14">
      <t>タ</t>
    </rPh>
    <rPh sb="18" eb="19">
      <t>リン</t>
    </rPh>
    <rPh sb="26" eb="27">
      <t>エン</t>
    </rPh>
    <phoneticPr fontId="8"/>
  </si>
  <si>
    <t>愛知県　ミディ胡蝶蘭（2本立ち／18輪）7,700円</t>
    <rPh sb="12" eb="13">
      <t>ホン</t>
    </rPh>
    <rPh sb="13" eb="14">
      <t>タ</t>
    </rPh>
    <rPh sb="18" eb="19">
      <t>リン</t>
    </rPh>
    <rPh sb="25" eb="26">
      <t>エン</t>
    </rPh>
    <phoneticPr fontId="8"/>
  </si>
  <si>
    <t>三重県　大輪胡蝶蘭（3本立ち／50輪） 41,800円</t>
    <rPh sb="4" eb="6">
      <t>タイリン</t>
    </rPh>
    <rPh sb="11" eb="12">
      <t>ホン</t>
    </rPh>
    <rPh sb="12" eb="13">
      <t>タ</t>
    </rPh>
    <rPh sb="17" eb="18">
      <t>リン</t>
    </rPh>
    <rPh sb="26" eb="27">
      <t>エン</t>
    </rPh>
    <phoneticPr fontId="8"/>
  </si>
  <si>
    <t>三重県　大輪胡蝶蘭（3本立ち／45輪） 33,000円</t>
    <rPh sb="4" eb="6">
      <t>タイリン</t>
    </rPh>
    <rPh sb="11" eb="12">
      <t>ホン</t>
    </rPh>
    <rPh sb="12" eb="13">
      <t>タ</t>
    </rPh>
    <rPh sb="17" eb="18">
      <t>リン</t>
    </rPh>
    <rPh sb="26" eb="27">
      <t>エン</t>
    </rPh>
    <phoneticPr fontId="8"/>
  </si>
  <si>
    <t>三重県　大輪胡蝶蘭（3本立ち／39輪） 27,500円</t>
    <rPh sb="4" eb="6">
      <t>タイリン</t>
    </rPh>
    <rPh sb="11" eb="12">
      <t>ホン</t>
    </rPh>
    <rPh sb="12" eb="13">
      <t>タ</t>
    </rPh>
    <rPh sb="17" eb="18">
      <t>リン</t>
    </rPh>
    <rPh sb="26" eb="27">
      <t>エン</t>
    </rPh>
    <phoneticPr fontId="8"/>
  </si>
  <si>
    <t>三重県　大輪胡蝶蘭（3本立ち／33輪） 22,000円</t>
    <rPh sb="4" eb="6">
      <t>タイリン</t>
    </rPh>
    <rPh sb="11" eb="12">
      <t>ホン</t>
    </rPh>
    <rPh sb="12" eb="13">
      <t>タ</t>
    </rPh>
    <rPh sb="17" eb="18">
      <t>リン</t>
    </rPh>
    <rPh sb="26" eb="27">
      <t>エン</t>
    </rPh>
    <phoneticPr fontId="8"/>
  </si>
  <si>
    <t>三重県　大輪胡蝶蘭（2本立ち／20輪） 20,900円</t>
    <rPh sb="4" eb="6">
      <t>タイリン</t>
    </rPh>
    <rPh sb="11" eb="12">
      <t>ホン</t>
    </rPh>
    <rPh sb="12" eb="13">
      <t>タ</t>
    </rPh>
    <rPh sb="17" eb="18">
      <t>リン</t>
    </rPh>
    <rPh sb="26" eb="27">
      <t>エン</t>
    </rPh>
    <phoneticPr fontId="8"/>
  </si>
  <si>
    <t>三重県　ミディ胡蝶蘭（5本立ち／50輪） 25,300円</t>
    <rPh sb="16" eb="17">
      <t>ホン</t>
    </rPh>
    <rPh sb="17" eb="18">
      <t>タ</t>
    </rPh>
    <rPh sb="22" eb="23">
      <t>リンエン</t>
    </rPh>
    <phoneticPr fontId="8"/>
  </si>
  <si>
    <t>三重県　ミディ胡蝶蘭（3本立ち／42輪）16,500円</t>
    <rPh sb="12" eb="13">
      <t>ホン</t>
    </rPh>
    <rPh sb="13" eb="14">
      <t>タ</t>
    </rPh>
    <rPh sb="18" eb="19">
      <t>リン</t>
    </rPh>
    <rPh sb="26" eb="27">
      <t>エン</t>
    </rPh>
    <phoneticPr fontId="8"/>
  </si>
  <si>
    <t>三重県　ミディ胡蝶蘭（3本立ち／33輪）14,300円</t>
    <rPh sb="12" eb="13">
      <t>ホン</t>
    </rPh>
    <rPh sb="13" eb="14">
      <t>タ</t>
    </rPh>
    <rPh sb="18" eb="19">
      <t>リン</t>
    </rPh>
    <rPh sb="26" eb="27">
      <t>エン</t>
    </rPh>
    <phoneticPr fontId="8"/>
  </si>
  <si>
    <t>三重県　ミディ胡蝶蘭（2本立ち／18輪）7,700円</t>
    <rPh sb="12" eb="13">
      <t>ホン</t>
    </rPh>
    <rPh sb="13" eb="14">
      <t>タ</t>
    </rPh>
    <rPh sb="18" eb="19">
      <t>リン</t>
    </rPh>
    <rPh sb="25" eb="26">
      <t>エン</t>
    </rPh>
    <phoneticPr fontId="8"/>
  </si>
  <si>
    <t>滋賀県　大輪胡蝶蘭（3本立ち／50輪） 41,800円</t>
    <rPh sb="4" eb="6">
      <t>タイリン</t>
    </rPh>
    <rPh sb="11" eb="12">
      <t>ホン</t>
    </rPh>
    <rPh sb="12" eb="13">
      <t>タ</t>
    </rPh>
    <rPh sb="17" eb="18">
      <t>リン</t>
    </rPh>
    <rPh sb="26" eb="27">
      <t>エン</t>
    </rPh>
    <phoneticPr fontId="8"/>
  </si>
  <si>
    <t>滋賀県　大輪胡蝶蘭（3本立ち／45輪） 33,000円</t>
    <rPh sb="4" eb="6">
      <t>タイリン</t>
    </rPh>
    <rPh sb="11" eb="12">
      <t>ホン</t>
    </rPh>
    <rPh sb="12" eb="13">
      <t>タ</t>
    </rPh>
    <rPh sb="17" eb="18">
      <t>リン</t>
    </rPh>
    <rPh sb="26" eb="27">
      <t>エン</t>
    </rPh>
    <phoneticPr fontId="8"/>
  </si>
  <si>
    <t>滋賀県　大輪胡蝶蘭（3本立ち／39輪） 27,500円</t>
    <rPh sb="4" eb="6">
      <t>タイリン</t>
    </rPh>
    <rPh sb="11" eb="12">
      <t>ホン</t>
    </rPh>
    <rPh sb="12" eb="13">
      <t>タ</t>
    </rPh>
    <rPh sb="17" eb="18">
      <t>リン</t>
    </rPh>
    <rPh sb="26" eb="27">
      <t>エン</t>
    </rPh>
    <phoneticPr fontId="8"/>
  </si>
  <si>
    <t>滋賀県　大輪胡蝶蘭（3本立ち／33輪） 22,000円</t>
    <rPh sb="4" eb="6">
      <t>タイリン</t>
    </rPh>
    <rPh sb="11" eb="12">
      <t>ホン</t>
    </rPh>
    <rPh sb="12" eb="13">
      <t>タ</t>
    </rPh>
    <rPh sb="17" eb="18">
      <t>リン</t>
    </rPh>
    <rPh sb="26" eb="27">
      <t>エン</t>
    </rPh>
    <phoneticPr fontId="8"/>
  </si>
  <si>
    <t>滋賀県　大輪胡蝶蘭（2本立ち／20輪） 20,900円</t>
    <rPh sb="4" eb="6">
      <t>タイリン</t>
    </rPh>
    <rPh sb="11" eb="12">
      <t>ホン</t>
    </rPh>
    <rPh sb="12" eb="13">
      <t>タ</t>
    </rPh>
    <rPh sb="17" eb="18">
      <t>リン</t>
    </rPh>
    <rPh sb="26" eb="27">
      <t>エン</t>
    </rPh>
    <phoneticPr fontId="8"/>
  </si>
  <si>
    <t>滋賀県　ミディ胡蝶蘭（5本立ち／50輪） 25,300円</t>
    <rPh sb="16" eb="17">
      <t>ホン</t>
    </rPh>
    <rPh sb="17" eb="18">
      <t>タ</t>
    </rPh>
    <rPh sb="22" eb="23">
      <t>リンエン</t>
    </rPh>
    <phoneticPr fontId="8"/>
  </si>
  <si>
    <t>滋賀県　ミディ胡蝶蘭（3本立ち／42輪）16,500円</t>
    <rPh sb="12" eb="13">
      <t>ホン</t>
    </rPh>
    <rPh sb="13" eb="14">
      <t>タ</t>
    </rPh>
    <rPh sb="18" eb="19">
      <t>リン</t>
    </rPh>
    <rPh sb="26" eb="27">
      <t>エン</t>
    </rPh>
    <phoneticPr fontId="8"/>
  </si>
  <si>
    <t>滋賀県　ミディ胡蝶蘭（3本立ち／33輪）14,300円</t>
    <rPh sb="12" eb="13">
      <t>ホン</t>
    </rPh>
    <rPh sb="13" eb="14">
      <t>タ</t>
    </rPh>
    <rPh sb="18" eb="19">
      <t>リン</t>
    </rPh>
    <rPh sb="26" eb="27">
      <t>エン</t>
    </rPh>
    <phoneticPr fontId="8"/>
  </si>
  <si>
    <t>滋賀県　ミディ胡蝶蘭（2本立ち／18輪）7,700円</t>
    <rPh sb="12" eb="13">
      <t>ホン</t>
    </rPh>
    <rPh sb="13" eb="14">
      <t>タ</t>
    </rPh>
    <rPh sb="18" eb="19">
      <t>リン</t>
    </rPh>
    <rPh sb="25" eb="26">
      <t>エン</t>
    </rPh>
    <phoneticPr fontId="8"/>
  </si>
  <si>
    <t>京都府　大輪胡蝶蘭（3本立ち／50輪） 41,800円</t>
    <rPh sb="4" eb="6">
      <t>タイリン</t>
    </rPh>
    <rPh sb="11" eb="12">
      <t>ホン</t>
    </rPh>
    <rPh sb="12" eb="13">
      <t>タ</t>
    </rPh>
    <rPh sb="17" eb="18">
      <t>リン</t>
    </rPh>
    <rPh sb="26" eb="27">
      <t>エン</t>
    </rPh>
    <phoneticPr fontId="8"/>
  </si>
  <si>
    <t>京都府　大輪胡蝶蘭（3本立ち／45輪） 33,000円</t>
    <rPh sb="4" eb="6">
      <t>タイリン</t>
    </rPh>
    <rPh sb="11" eb="12">
      <t>ホン</t>
    </rPh>
    <rPh sb="12" eb="13">
      <t>タ</t>
    </rPh>
    <rPh sb="17" eb="18">
      <t>リン</t>
    </rPh>
    <rPh sb="26" eb="27">
      <t>エン</t>
    </rPh>
    <phoneticPr fontId="8"/>
  </si>
  <si>
    <t>京都府　大輪胡蝶蘭（3本立ち／39輪） 27,500円</t>
    <rPh sb="4" eb="6">
      <t>タイリン</t>
    </rPh>
    <rPh sb="11" eb="12">
      <t>ホン</t>
    </rPh>
    <rPh sb="12" eb="13">
      <t>タ</t>
    </rPh>
    <rPh sb="17" eb="18">
      <t>リン</t>
    </rPh>
    <rPh sb="26" eb="27">
      <t>エン</t>
    </rPh>
    <phoneticPr fontId="8"/>
  </si>
  <si>
    <t>京都府　大輪胡蝶蘭（3本立ち／33輪） 22,000円</t>
    <rPh sb="4" eb="6">
      <t>タイリン</t>
    </rPh>
    <rPh sb="11" eb="12">
      <t>ホン</t>
    </rPh>
    <rPh sb="12" eb="13">
      <t>タ</t>
    </rPh>
    <rPh sb="17" eb="18">
      <t>リン</t>
    </rPh>
    <rPh sb="26" eb="27">
      <t>エン</t>
    </rPh>
    <phoneticPr fontId="8"/>
  </si>
  <si>
    <t>京都府　大輪胡蝶蘭（2本立ち／20輪） 20,900円</t>
    <rPh sb="4" eb="6">
      <t>タイリン</t>
    </rPh>
    <rPh sb="11" eb="12">
      <t>ホン</t>
    </rPh>
    <rPh sb="12" eb="13">
      <t>タ</t>
    </rPh>
    <rPh sb="17" eb="18">
      <t>リン</t>
    </rPh>
    <rPh sb="26" eb="27">
      <t>エン</t>
    </rPh>
    <phoneticPr fontId="8"/>
  </si>
  <si>
    <t>京都府　ミディ胡蝶蘭（5本立ち／50輪） 25,300円</t>
    <rPh sb="16" eb="17">
      <t>ホン</t>
    </rPh>
    <rPh sb="17" eb="18">
      <t>タ</t>
    </rPh>
    <rPh sb="22" eb="23">
      <t>リンエン</t>
    </rPh>
    <phoneticPr fontId="8"/>
  </si>
  <si>
    <t>京都府　ミディ胡蝶蘭（3本立ち／42輪）16,500円</t>
    <rPh sb="12" eb="13">
      <t>ホン</t>
    </rPh>
    <rPh sb="13" eb="14">
      <t>タ</t>
    </rPh>
    <rPh sb="18" eb="19">
      <t>リン</t>
    </rPh>
    <rPh sb="26" eb="27">
      <t>エン</t>
    </rPh>
    <phoneticPr fontId="8"/>
  </si>
  <si>
    <t>京都府　ミディ胡蝶蘭（3本立ち／33輪）14,300円</t>
    <rPh sb="12" eb="13">
      <t>ホン</t>
    </rPh>
    <rPh sb="13" eb="14">
      <t>タ</t>
    </rPh>
    <rPh sb="18" eb="19">
      <t>リン</t>
    </rPh>
    <rPh sb="26" eb="27">
      <t>エン</t>
    </rPh>
    <phoneticPr fontId="8"/>
  </si>
  <si>
    <t>京都府　ミディ胡蝶蘭（2本立ち／18輪）7,700円</t>
    <rPh sb="12" eb="13">
      <t>ホン</t>
    </rPh>
    <rPh sb="13" eb="14">
      <t>タ</t>
    </rPh>
    <rPh sb="18" eb="19">
      <t>リン</t>
    </rPh>
    <rPh sb="25" eb="26">
      <t>エン</t>
    </rPh>
    <phoneticPr fontId="8"/>
  </si>
  <si>
    <t>大阪府　大輪胡蝶蘭（3本立ち／50輪） 41,800円</t>
    <rPh sb="4" eb="6">
      <t>タイリン</t>
    </rPh>
    <rPh sb="11" eb="12">
      <t>ホン</t>
    </rPh>
    <rPh sb="12" eb="13">
      <t>タ</t>
    </rPh>
    <rPh sb="17" eb="18">
      <t>リン</t>
    </rPh>
    <rPh sb="26" eb="27">
      <t>エン</t>
    </rPh>
    <phoneticPr fontId="8"/>
  </si>
  <si>
    <t>大阪府　大輪胡蝶蘭（3本立ち／45輪） 33,000円</t>
    <rPh sb="4" eb="6">
      <t>タイリン</t>
    </rPh>
    <rPh sb="11" eb="12">
      <t>ホン</t>
    </rPh>
    <rPh sb="12" eb="13">
      <t>タ</t>
    </rPh>
    <rPh sb="17" eb="18">
      <t>リン</t>
    </rPh>
    <rPh sb="26" eb="27">
      <t>エン</t>
    </rPh>
    <phoneticPr fontId="8"/>
  </si>
  <si>
    <t>大阪府　大輪胡蝶蘭（3本立ち／39輪） 27,500円</t>
    <rPh sb="4" eb="6">
      <t>タイリン</t>
    </rPh>
    <rPh sb="11" eb="12">
      <t>ホン</t>
    </rPh>
    <rPh sb="12" eb="13">
      <t>タ</t>
    </rPh>
    <rPh sb="17" eb="18">
      <t>リン</t>
    </rPh>
    <rPh sb="26" eb="27">
      <t>エン</t>
    </rPh>
    <phoneticPr fontId="8"/>
  </si>
  <si>
    <t>大阪府　大輪胡蝶蘭（3本立ち／33輪） 22,000円</t>
    <rPh sb="4" eb="6">
      <t>タイリン</t>
    </rPh>
    <rPh sb="11" eb="12">
      <t>ホン</t>
    </rPh>
    <rPh sb="12" eb="13">
      <t>タ</t>
    </rPh>
    <rPh sb="17" eb="18">
      <t>リン</t>
    </rPh>
    <rPh sb="26" eb="27">
      <t>エン</t>
    </rPh>
    <phoneticPr fontId="8"/>
  </si>
  <si>
    <t>大阪府　大輪胡蝶蘭（2本立ち／20輪） 20,900円</t>
    <rPh sb="4" eb="6">
      <t>タイリン</t>
    </rPh>
    <rPh sb="11" eb="12">
      <t>ホン</t>
    </rPh>
    <rPh sb="12" eb="13">
      <t>タ</t>
    </rPh>
    <rPh sb="17" eb="18">
      <t>リン</t>
    </rPh>
    <rPh sb="26" eb="27">
      <t>エン</t>
    </rPh>
    <phoneticPr fontId="8"/>
  </si>
  <si>
    <t>大阪府　ミディ胡蝶蘭（5本立ち／50輪） 25,300円</t>
    <rPh sb="16" eb="17">
      <t>ホン</t>
    </rPh>
    <rPh sb="17" eb="18">
      <t>タ</t>
    </rPh>
    <rPh sb="22" eb="23">
      <t>リンエン</t>
    </rPh>
    <phoneticPr fontId="8"/>
  </si>
  <si>
    <t>大阪府　ミディ胡蝶蘭（3本立ち／42輪）16,500円</t>
    <rPh sb="12" eb="13">
      <t>ホン</t>
    </rPh>
    <rPh sb="13" eb="14">
      <t>タ</t>
    </rPh>
    <rPh sb="18" eb="19">
      <t>リン</t>
    </rPh>
    <rPh sb="26" eb="27">
      <t>エン</t>
    </rPh>
    <phoneticPr fontId="8"/>
  </si>
  <si>
    <t>大阪府　ミディ胡蝶蘭（3本立ち／33輪）14,300円</t>
    <rPh sb="12" eb="13">
      <t>ホン</t>
    </rPh>
    <rPh sb="13" eb="14">
      <t>タ</t>
    </rPh>
    <rPh sb="18" eb="19">
      <t>リン</t>
    </rPh>
    <rPh sb="26" eb="27">
      <t>エン</t>
    </rPh>
    <phoneticPr fontId="8"/>
  </si>
  <si>
    <t>大阪府　ミディ胡蝶蘭（2本立ち／18輪）7,700円</t>
    <rPh sb="12" eb="13">
      <t>ホン</t>
    </rPh>
    <rPh sb="13" eb="14">
      <t>タ</t>
    </rPh>
    <rPh sb="18" eb="19">
      <t>リン</t>
    </rPh>
    <rPh sb="25" eb="26">
      <t>エン</t>
    </rPh>
    <phoneticPr fontId="8"/>
  </si>
  <si>
    <t>兵庫県　大輪胡蝶蘭（3本立ち／50輪） 41,800円</t>
    <rPh sb="4" eb="6">
      <t>タイリン</t>
    </rPh>
    <rPh sb="11" eb="12">
      <t>ホン</t>
    </rPh>
    <rPh sb="12" eb="13">
      <t>タ</t>
    </rPh>
    <rPh sb="17" eb="18">
      <t>リン</t>
    </rPh>
    <rPh sb="26" eb="27">
      <t>エン</t>
    </rPh>
    <phoneticPr fontId="8"/>
  </si>
  <si>
    <t>兵庫県　大輪胡蝶蘭（3本立ち／45輪） 33,000円</t>
    <rPh sb="4" eb="6">
      <t>タイリン</t>
    </rPh>
    <rPh sb="11" eb="12">
      <t>ホン</t>
    </rPh>
    <rPh sb="12" eb="13">
      <t>タ</t>
    </rPh>
    <rPh sb="17" eb="18">
      <t>リン</t>
    </rPh>
    <rPh sb="26" eb="27">
      <t>エン</t>
    </rPh>
    <phoneticPr fontId="8"/>
  </si>
  <si>
    <t>兵庫県　大輪胡蝶蘭（3本立ち／39輪） 27,500円</t>
    <rPh sb="4" eb="6">
      <t>タイリン</t>
    </rPh>
    <rPh sb="11" eb="12">
      <t>ホン</t>
    </rPh>
    <rPh sb="12" eb="13">
      <t>タ</t>
    </rPh>
    <rPh sb="17" eb="18">
      <t>リン</t>
    </rPh>
    <rPh sb="26" eb="27">
      <t>エン</t>
    </rPh>
    <phoneticPr fontId="8"/>
  </si>
  <si>
    <t>兵庫県　大輪胡蝶蘭（3本立ち／33輪） 22,000円</t>
    <rPh sb="4" eb="6">
      <t>タイリン</t>
    </rPh>
    <rPh sb="11" eb="12">
      <t>ホン</t>
    </rPh>
    <rPh sb="12" eb="13">
      <t>タ</t>
    </rPh>
    <rPh sb="17" eb="18">
      <t>リン</t>
    </rPh>
    <rPh sb="26" eb="27">
      <t>エン</t>
    </rPh>
    <phoneticPr fontId="8"/>
  </si>
  <si>
    <t>兵庫県　大輪胡蝶蘭（2本立ち／20輪） 20,900円</t>
    <rPh sb="4" eb="6">
      <t>タイリン</t>
    </rPh>
    <rPh sb="11" eb="12">
      <t>ホン</t>
    </rPh>
    <rPh sb="12" eb="13">
      <t>タ</t>
    </rPh>
    <rPh sb="17" eb="18">
      <t>リン</t>
    </rPh>
    <rPh sb="26" eb="27">
      <t>エン</t>
    </rPh>
    <phoneticPr fontId="8"/>
  </si>
  <si>
    <t>兵庫県　ミディ胡蝶蘭（5本立ち／50輪） 25,300円</t>
    <rPh sb="16" eb="17">
      <t>ホン</t>
    </rPh>
    <rPh sb="17" eb="18">
      <t>タ</t>
    </rPh>
    <rPh sb="22" eb="23">
      <t>リンエン</t>
    </rPh>
    <phoneticPr fontId="8"/>
  </si>
  <si>
    <t>兵庫県　ミディ胡蝶蘭（3本立ち／42輪）16,500円</t>
    <rPh sb="12" eb="13">
      <t>ホン</t>
    </rPh>
    <rPh sb="13" eb="14">
      <t>タ</t>
    </rPh>
    <rPh sb="18" eb="19">
      <t>リン</t>
    </rPh>
    <rPh sb="26" eb="27">
      <t>エン</t>
    </rPh>
    <phoneticPr fontId="8"/>
  </si>
  <si>
    <t>兵庫県　ミディ胡蝶蘭（3本立ち／33輪）14,300円</t>
    <rPh sb="12" eb="13">
      <t>ホン</t>
    </rPh>
    <rPh sb="13" eb="14">
      <t>タ</t>
    </rPh>
    <rPh sb="18" eb="19">
      <t>リン</t>
    </rPh>
    <rPh sb="26" eb="27">
      <t>エン</t>
    </rPh>
    <phoneticPr fontId="8"/>
  </si>
  <si>
    <t>兵庫県　ミディ胡蝶蘭（2本立ち／18輪）7,700円</t>
    <rPh sb="12" eb="13">
      <t>ホン</t>
    </rPh>
    <rPh sb="13" eb="14">
      <t>タ</t>
    </rPh>
    <rPh sb="18" eb="19">
      <t>リン</t>
    </rPh>
    <rPh sb="25" eb="26">
      <t>エン</t>
    </rPh>
    <phoneticPr fontId="8"/>
  </si>
  <si>
    <t>奈良県　大輪胡蝶蘭（3本立ち／50輪） 41,800円</t>
    <rPh sb="4" eb="6">
      <t>タイリン</t>
    </rPh>
    <rPh sb="11" eb="12">
      <t>ホン</t>
    </rPh>
    <rPh sb="12" eb="13">
      <t>タ</t>
    </rPh>
    <rPh sb="17" eb="18">
      <t>リン</t>
    </rPh>
    <rPh sb="26" eb="27">
      <t>エン</t>
    </rPh>
    <phoneticPr fontId="8"/>
  </si>
  <si>
    <t>奈良県　大輪胡蝶蘭（3本立ち／45輪） 33,000円</t>
    <rPh sb="4" eb="6">
      <t>タイリン</t>
    </rPh>
    <rPh sb="11" eb="12">
      <t>ホン</t>
    </rPh>
    <rPh sb="12" eb="13">
      <t>タ</t>
    </rPh>
    <rPh sb="17" eb="18">
      <t>リン</t>
    </rPh>
    <rPh sb="26" eb="27">
      <t>エン</t>
    </rPh>
    <phoneticPr fontId="8"/>
  </si>
  <si>
    <t>奈良県　大輪胡蝶蘭（3本立ち／39輪） 27,500円</t>
    <rPh sb="4" eb="6">
      <t>タイリン</t>
    </rPh>
    <rPh sb="11" eb="12">
      <t>ホン</t>
    </rPh>
    <rPh sb="12" eb="13">
      <t>タ</t>
    </rPh>
    <rPh sb="17" eb="18">
      <t>リン</t>
    </rPh>
    <rPh sb="26" eb="27">
      <t>エン</t>
    </rPh>
    <phoneticPr fontId="8"/>
  </si>
  <si>
    <t>奈良県　大輪胡蝶蘭（3本立ち／33輪） 22,000円</t>
    <rPh sb="4" eb="6">
      <t>タイリン</t>
    </rPh>
    <rPh sb="11" eb="12">
      <t>ホン</t>
    </rPh>
    <rPh sb="12" eb="13">
      <t>タ</t>
    </rPh>
    <rPh sb="17" eb="18">
      <t>リン</t>
    </rPh>
    <rPh sb="26" eb="27">
      <t>エン</t>
    </rPh>
    <phoneticPr fontId="8"/>
  </si>
  <si>
    <t>奈良県　大輪胡蝶蘭（2本立ち／20輪） 20,900円</t>
    <rPh sb="4" eb="6">
      <t>タイリン</t>
    </rPh>
    <rPh sb="11" eb="12">
      <t>ホン</t>
    </rPh>
    <rPh sb="12" eb="13">
      <t>タ</t>
    </rPh>
    <rPh sb="17" eb="18">
      <t>リン</t>
    </rPh>
    <rPh sb="26" eb="27">
      <t>エン</t>
    </rPh>
    <phoneticPr fontId="8"/>
  </si>
  <si>
    <t>奈良県　ミディ胡蝶蘭（5本立ち／50輪） 25,300円</t>
    <rPh sb="16" eb="17">
      <t>ホン</t>
    </rPh>
    <rPh sb="17" eb="18">
      <t>タ</t>
    </rPh>
    <rPh sb="22" eb="23">
      <t>リンエン</t>
    </rPh>
    <phoneticPr fontId="8"/>
  </si>
  <si>
    <t>奈良県　ミディ胡蝶蘭（3本立ち／42輪）16,500円</t>
    <rPh sb="12" eb="13">
      <t>ホン</t>
    </rPh>
    <rPh sb="13" eb="14">
      <t>タ</t>
    </rPh>
    <rPh sb="18" eb="19">
      <t>リン</t>
    </rPh>
    <rPh sb="26" eb="27">
      <t>エン</t>
    </rPh>
    <phoneticPr fontId="8"/>
  </si>
  <si>
    <t>奈良県　ミディ胡蝶蘭（3本立ち／33輪）14,300円</t>
    <rPh sb="12" eb="13">
      <t>ホン</t>
    </rPh>
    <rPh sb="13" eb="14">
      <t>タ</t>
    </rPh>
    <rPh sb="18" eb="19">
      <t>リン</t>
    </rPh>
    <rPh sb="26" eb="27">
      <t>エン</t>
    </rPh>
    <phoneticPr fontId="8"/>
  </si>
  <si>
    <t>奈良県　ミディ胡蝶蘭（2本立ち／18輪）7,700円</t>
    <rPh sb="12" eb="13">
      <t>ホン</t>
    </rPh>
    <rPh sb="13" eb="14">
      <t>タ</t>
    </rPh>
    <rPh sb="18" eb="19">
      <t>リン</t>
    </rPh>
    <rPh sb="25" eb="26">
      <t>エン</t>
    </rPh>
    <phoneticPr fontId="8"/>
  </si>
  <si>
    <t>和歌山県　大輪胡蝶蘭（3本立ち／50輪） 41,800円</t>
    <rPh sb="5" eb="7">
      <t>タイリン</t>
    </rPh>
    <rPh sb="12" eb="13">
      <t>ホン</t>
    </rPh>
    <rPh sb="13" eb="14">
      <t>タ</t>
    </rPh>
    <rPh sb="18" eb="19">
      <t>リン</t>
    </rPh>
    <rPh sb="27" eb="28">
      <t>エン</t>
    </rPh>
    <phoneticPr fontId="8"/>
  </si>
  <si>
    <t>和歌山県　大輪胡蝶蘭（3本立ち／45輪） 33,000円</t>
    <rPh sb="5" eb="7">
      <t>タイリン</t>
    </rPh>
    <rPh sb="12" eb="13">
      <t>ホン</t>
    </rPh>
    <rPh sb="13" eb="14">
      <t>タ</t>
    </rPh>
    <rPh sb="18" eb="19">
      <t>リン</t>
    </rPh>
    <rPh sb="27" eb="28">
      <t>エン</t>
    </rPh>
    <phoneticPr fontId="8"/>
  </si>
  <si>
    <t>和歌山県　大輪胡蝶蘭（3本立ち／39輪） 27,500円</t>
    <rPh sb="5" eb="7">
      <t>タイリン</t>
    </rPh>
    <rPh sb="12" eb="13">
      <t>ホン</t>
    </rPh>
    <rPh sb="13" eb="14">
      <t>タ</t>
    </rPh>
    <rPh sb="18" eb="19">
      <t>リン</t>
    </rPh>
    <rPh sb="27" eb="28">
      <t>エン</t>
    </rPh>
    <phoneticPr fontId="8"/>
  </si>
  <si>
    <t>和歌山県　大輪胡蝶蘭（3本立ち／33輪） 22,000円</t>
    <rPh sb="5" eb="7">
      <t>タイリン</t>
    </rPh>
    <rPh sb="12" eb="13">
      <t>ホン</t>
    </rPh>
    <rPh sb="13" eb="14">
      <t>タ</t>
    </rPh>
    <rPh sb="18" eb="19">
      <t>リン</t>
    </rPh>
    <rPh sb="27" eb="28">
      <t>エン</t>
    </rPh>
    <phoneticPr fontId="8"/>
  </si>
  <si>
    <t>和歌山県　大輪胡蝶蘭（2本立ち／20輪） 20,900円</t>
    <rPh sb="5" eb="7">
      <t>タイリン</t>
    </rPh>
    <rPh sb="12" eb="13">
      <t>ホン</t>
    </rPh>
    <rPh sb="13" eb="14">
      <t>タ</t>
    </rPh>
    <rPh sb="18" eb="19">
      <t>リン</t>
    </rPh>
    <rPh sb="27" eb="28">
      <t>エン</t>
    </rPh>
    <phoneticPr fontId="8"/>
  </si>
  <si>
    <t>和歌山県　ミディ胡蝶蘭（5本立ち／50輪） 25,300円</t>
    <rPh sb="17" eb="18">
      <t>ホン</t>
    </rPh>
    <rPh sb="18" eb="19">
      <t>タ</t>
    </rPh>
    <rPh sb="23" eb="24">
      <t>リンエン</t>
    </rPh>
    <phoneticPr fontId="8"/>
  </si>
  <si>
    <t>和歌山県　ミディ胡蝶蘭（3本立ち／42輪）16,500円</t>
    <rPh sb="13" eb="14">
      <t>ホン</t>
    </rPh>
    <rPh sb="14" eb="15">
      <t>タ</t>
    </rPh>
    <rPh sb="19" eb="20">
      <t>リン</t>
    </rPh>
    <rPh sb="27" eb="28">
      <t>エン</t>
    </rPh>
    <phoneticPr fontId="8"/>
  </si>
  <si>
    <t>和歌山県　ミディ胡蝶蘭（3本立ち／33輪）14,300円</t>
    <rPh sb="13" eb="14">
      <t>ホン</t>
    </rPh>
    <rPh sb="14" eb="15">
      <t>タ</t>
    </rPh>
    <rPh sb="19" eb="20">
      <t>リン</t>
    </rPh>
    <rPh sb="27" eb="28">
      <t>エン</t>
    </rPh>
    <phoneticPr fontId="8"/>
  </si>
  <si>
    <t>和歌山県　ミディ胡蝶蘭（2本立ち／18輪）7,700円</t>
    <rPh sb="13" eb="14">
      <t>ホン</t>
    </rPh>
    <rPh sb="14" eb="15">
      <t>タ</t>
    </rPh>
    <rPh sb="19" eb="20">
      <t>リン</t>
    </rPh>
    <rPh sb="26" eb="27">
      <t>エン</t>
    </rPh>
    <phoneticPr fontId="8"/>
  </si>
  <si>
    <t>鳥取県　大輪胡蝶蘭（3本立ち／50輪） 41,800円</t>
    <rPh sb="4" eb="6">
      <t>タイリン</t>
    </rPh>
    <rPh sb="11" eb="12">
      <t>ホン</t>
    </rPh>
    <rPh sb="12" eb="13">
      <t>タ</t>
    </rPh>
    <rPh sb="17" eb="18">
      <t>リン</t>
    </rPh>
    <rPh sb="26" eb="27">
      <t>エン</t>
    </rPh>
    <phoneticPr fontId="8"/>
  </si>
  <si>
    <t>鳥取県　大輪胡蝶蘭（3本立ち／45輪） 33,000円</t>
    <rPh sb="4" eb="6">
      <t>タイリン</t>
    </rPh>
    <rPh sb="11" eb="12">
      <t>ホン</t>
    </rPh>
    <rPh sb="12" eb="13">
      <t>タ</t>
    </rPh>
    <rPh sb="17" eb="18">
      <t>リン</t>
    </rPh>
    <rPh sb="26" eb="27">
      <t>エン</t>
    </rPh>
    <phoneticPr fontId="8"/>
  </si>
  <si>
    <t>鳥取県　大輪胡蝶蘭（3本立ち／39輪） 27,500円</t>
    <rPh sb="4" eb="6">
      <t>タイリン</t>
    </rPh>
    <rPh sb="11" eb="12">
      <t>ホン</t>
    </rPh>
    <rPh sb="12" eb="13">
      <t>タ</t>
    </rPh>
    <rPh sb="17" eb="18">
      <t>リン</t>
    </rPh>
    <rPh sb="26" eb="27">
      <t>エン</t>
    </rPh>
    <phoneticPr fontId="8"/>
  </si>
  <si>
    <t>鳥取県　大輪胡蝶蘭（3本立ち／33輪） 22,000円</t>
    <rPh sb="4" eb="6">
      <t>タイリン</t>
    </rPh>
    <rPh sb="11" eb="12">
      <t>ホン</t>
    </rPh>
    <rPh sb="12" eb="13">
      <t>タ</t>
    </rPh>
    <rPh sb="17" eb="18">
      <t>リン</t>
    </rPh>
    <rPh sb="26" eb="27">
      <t>エン</t>
    </rPh>
    <phoneticPr fontId="8"/>
  </si>
  <si>
    <t>鳥取県　大輪胡蝶蘭（2本立ち／20輪） 20,900円</t>
    <rPh sb="4" eb="6">
      <t>タイリン</t>
    </rPh>
    <rPh sb="11" eb="12">
      <t>ホン</t>
    </rPh>
    <rPh sb="12" eb="13">
      <t>タ</t>
    </rPh>
    <rPh sb="17" eb="18">
      <t>リン</t>
    </rPh>
    <rPh sb="26" eb="27">
      <t>エン</t>
    </rPh>
    <phoneticPr fontId="8"/>
  </si>
  <si>
    <t>鳥取県　ミディ胡蝶蘭（5本立ち／50輪） 25,300円</t>
    <rPh sb="16" eb="17">
      <t>ホン</t>
    </rPh>
    <rPh sb="17" eb="18">
      <t>タ</t>
    </rPh>
    <rPh sb="22" eb="23">
      <t>リンエン</t>
    </rPh>
    <phoneticPr fontId="8"/>
  </si>
  <si>
    <t>鳥取県　ミディ胡蝶蘭（3本立ち／42輪）16,500円</t>
    <rPh sb="12" eb="13">
      <t>ホン</t>
    </rPh>
    <rPh sb="13" eb="14">
      <t>タ</t>
    </rPh>
    <rPh sb="18" eb="19">
      <t>リン</t>
    </rPh>
    <rPh sb="26" eb="27">
      <t>エン</t>
    </rPh>
    <phoneticPr fontId="8"/>
  </si>
  <si>
    <t>鳥取県　ミディ胡蝶蘭（3本立ち／33輪）14,300円</t>
    <rPh sb="12" eb="13">
      <t>ホン</t>
    </rPh>
    <rPh sb="13" eb="14">
      <t>タ</t>
    </rPh>
    <rPh sb="18" eb="19">
      <t>リン</t>
    </rPh>
    <rPh sb="26" eb="27">
      <t>エン</t>
    </rPh>
    <phoneticPr fontId="8"/>
  </si>
  <si>
    <t>鳥取県　ミディ胡蝶蘭（2本立ち／18輪）7,700円</t>
    <rPh sb="12" eb="13">
      <t>ホン</t>
    </rPh>
    <rPh sb="13" eb="14">
      <t>タ</t>
    </rPh>
    <rPh sb="18" eb="19">
      <t>リン</t>
    </rPh>
    <rPh sb="25" eb="26">
      <t>エン</t>
    </rPh>
    <phoneticPr fontId="8"/>
  </si>
  <si>
    <t>島根県　大輪胡蝶蘭（3本立ち／50輪） 41,800円</t>
    <rPh sb="4" eb="6">
      <t>タイリン</t>
    </rPh>
    <rPh sb="11" eb="12">
      <t>ホン</t>
    </rPh>
    <rPh sb="12" eb="13">
      <t>タ</t>
    </rPh>
    <rPh sb="17" eb="18">
      <t>リン</t>
    </rPh>
    <rPh sb="26" eb="27">
      <t>エン</t>
    </rPh>
    <phoneticPr fontId="8"/>
  </si>
  <si>
    <t>島根県　大輪胡蝶蘭（3本立ち／45輪） 33,000円</t>
    <rPh sb="4" eb="6">
      <t>タイリン</t>
    </rPh>
    <rPh sb="11" eb="12">
      <t>ホン</t>
    </rPh>
    <rPh sb="12" eb="13">
      <t>タ</t>
    </rPh>
    <rPh sb="17" eb="18">
      <t>リン</t>
    </rPh>
    <rPh sb="26" eb="27">
      <t>エン</t>
    </rPh>
    <phoneticPr fontId="8"/>
  </si>
  <si>
    <t>島根県　大輪胡蝶蘭（3本立ち／39輪） 27,500円</t>
    <rPh sb="4" eb="6">
      <t>タイリン</t>
    </rPh>
    <rPh sb="11" eb="12">
      <t>ホン</t>
    </rPh>
    <rPh sb="12" eb="13">
      <t>タ</t>
    </rPh>
    <rPh sb="17" eb="18">
      <t>リン</t>
    </rPh>
    <rPh sb="26" eb="27">
      <t>エン</t>
    </rPh>
    <phoneticPr fontId="8"/>
  </si>
  <si>
    <t>島根県　大輪胡蝶蘭（3本立ち／33輪） 22,000円</t>
    <rPh sb="4" eb="6">
      <t>タイリン</t>
    </rPh>
    <rPh sb="11" eb="12">
      <t>ホン</t>
    </rPh>
    <rPh sb="12" eb="13">
      <t>タ</t>
    </rPh>
    <rPh sb="17" eb="18">
      <t>リン</t>
    </rPh>
    <rPh sb="26" eb="27">
      <t>エン</t>
    </rPh>
    <phoneticPr fontId="8"/>
  </si>
  <si>
    <t>島根県　大輪胡蝶蘭（2本立ち／20輪） 20,900円</t>
    <rPh sb="4" eb="6">
      <t>タイリン</t>
    </rPh>
    <rPh sb="11" eb="12">
      <t>ホン</t>
    </rPh>
    <rPh sb="12" eb="13">
      <t>タ</t>
    </rPh>
    <rPh sb="17" eb="18">
      <t>リン</t>
    </rPh>
    <rPh sb="26" eb="27">
      <t>エン</t>
    </rPh>
    <phoneticPr fontId="8"/>
  </si>
  <si>
    <t>島根県　ミディ胡蝶蘭（5本立ち／50輪） 25,300円</t>
    <rPh sb="16" eb="17">
      <t>ホン</t>
    </rPh>
    <rPh sb="17" eb="18">
      <t>タ</t>
    </rPh>
    <rPh sb="22" eb="23">
      <t>リンエン</t>
    </rPh>
    <phoneticPr fontId="8"/>
  </si>
  <si>
    <t>島根県　ミディ胡蝶蘭（3本立ち／42輪）16,500円</t>
    <rPh sb="12" eb="13">
      <t>ホン</t>
    </rPh>
    <rPh sb="13" eb="14">
      <t>タ</t>
    </rPh>
    <rPh sb="18" eb="19">
      <t>リン</t>
    </rPh>
    <rPh sb="26" eb="27">
      <t>エン</t>
    </rPh>
    <phoneticPr fontId="8"/>
  </si>
  <si>
    <t>島根県　ミディ胡蝶蘭（3本立ち／33輪）14,300円</t>
    <rPh sb="12" eb="13">
      <t>ホン</t>
    </rPh>
    <rPh sb="13" eb="14">
      <t>タ</t>
    </rPh>
    <rPh sb="18" eb="19">
      <t>リン</t>
    </rPh>
    <rPh sb="26" eb="27">
      <t>エン</t>
    </rPh>
    <phoneticPr fontId="8"/>
  </si>
  <si>
    <t>島根県　ミディ胡蝶蘭（2本立ち／18輪）7,700円</t>
    <rPh sb="12" eb="13">
      <t>ホン</t>
    </rPh>
    <rPh sb="13" eb="14">
      <t>タ</t>
    </rPh>
    <rPh sb="18" eb="19">
      <t>リン</t>
    </rPh>
    <rPh sb="25" eb="26">
      <t>エン</t>
    </rPh>
    <phoneticPr fontId="8"/>
  </si>
  <si>
    <t>岡山県　大輪胡蝶蘭（3本立ち／50輪） 41,800円</t>
    <rPh sb="4" eb="6">
      <t>タイリン</t>
    </rPh>
    <rPh sb="11" eb="12">
      <t>ホン</t>
    </rPh>
    <rPh sb="12" eb="13">
      <t>タ</t>
    </rPh>
    <rPh sb="17" eb="18">
      <t>リン</t>
    </rPh>
    <rPh sb="26" eb="27">
      <t>エン</t>
    </rPh>
    <phoneticPr fontId="8"/>
  </si>
  <si>
    <t>岡山県　大輪胡蝶蘭（3本立ち／45輪） 33,000円</t>
    <rPh sb="4" eb="6">
      <t>タイリン</t>
    </rPh>
    <rPh sb="11" eb="12">
      <t>ホン</t>
    </rPh>
    <rPh sb="12" eb="13">
      <t>タ</t>
    </rPh>
    <rPh sb="17" eb="18">
      <t>リン</t>
    </rPh>
    <rPh sb="26" eb="27">
      <t>エン</t>
    </rPh>
    <phoneticPr fontId="8"/>
  </si>
  <si>
    <t>岡山県　大輪胡蝶蘭（3本立ち／39輪） 27,500円</t>
    <rPh sb="4" eb="6">
      <t>タイリン</t>
    </rPh>
    <rPh sb="11" eb="12">
      <t>ホン</t>
    </rPh>
    <rPh sb="12" eb="13">
      <t>タ</t>
    </rPh>
    <rPh sb="17" eb="18">
      <t>リン</t>
    </rPh>
    <rPh sb="26" eb="27">
      <t>エン</t>
    </rPh>
    <phoneticPr fontId="8"/>
  </si>
  <si>
    <t>岡山県　大輪胡蝶蘭（3本立ち／33輪） 22,000円</t>
    <rPh sb="4" eb="6">
      <t>タイリン</t>
    </rPh>
    <rPh sb="11" eb="12">
      <t>ホン</t>
    </rPh>
    <rPh sb="12" eb="13">
      <t>タ</t>
    </rPh>
    <rPh sb="17" eb="18">
      <t>リン</t>
    </rPh>
    <rPh sb="26" eb="27">
      <t>エン</t>
    </rPh>
    <phoneticPr fontId="8"/>
  </si>
  <si>
    <t>岡山県　大輪胡蝶蘭（2本立ち／20輪） 20,900円</t>
    <rPh sb="4" eb="6">
      <t>タイリン</t>
    </rPh>
    <rPh sb="11" eb="12">
      <t>ホン</t>
    </rPh>
    <rPh sb="12" eb="13">
      <t>タ</t>
    </rPh>
    <rPh sb="17" eb="18">
      <t>リン</t>
    </rPh>
    <rPh sb="26" eb="27">
      <t>エン</t>
    </rPh>
    <phoneticPr fontId="8"/>
  </si>
  <si>
    <t>岡山県　ミディ胡蝶蘭（5本立ち／50輪） 25,300円</t>
    <rPh sb="16" eb="17">
      <t>ホン</t>
    </rPh>
    <rPh sb="17" eb="18">
      <t>タ</t>
    </rPh>
    <rPh sb="22" eb="23">
      <t>リンエン</t>
    </rPh>
    <phoneticPr fontId="8"/>
  </si>
  <si>
    <t>岡山県　ミディ胡蝶蘭（3本立ち／42輪）16,500円</t>
    <rPh sb="12" eb="13">
      <t>ホン</t>
    </rPh>
    <rPh sb="13" eb="14">
      <t>タ</t>
    </rPh>
    <rPh sb="18" eb="19">
      <t>リン</t>
    </rPh>
    <rPh sb="26" eb="27">
      <t>エン</t>
    </rPh>
    <phoneticPr fontId="8"/>
  </si>
  <si>
    <t>岡山県　ミディ胡蝶蘭（3本立ち／33輪）14,300円</t>
    <rPh sb="12" eb="13">
      <t>ホン</t>
    </rPh>
    <rPh sb="13" eb="14">
      <t>タ</t>
    </rPh>
    <rPh sb="18" eb="19">
      <t>リン</t>
    </rPh>
    <rPh sb="26" eb="27">
      <t>エン</t>
    </rPh>
    <phoneticPr fontId="8"/>
  </si>
  <si>
    <t>岡山県　ミディ胡蝶蘭（2本立ち／18輪）7,700円</t>
    <rPh sb="12" eb="13">
      <t>ホン</t>
    </rPh>
    <rPh sb="13" eb="14">
      <t>タ</t>
    </rPh>
    <rPh sb="18" eb="19">
      <t>リン</t>
    </rPh>
    <rPh sb="25" eb="26">
      <t>エン</t>
    </rPh>
    <phoneticPr fontId="8"/>
  </si>
  <si>
    <t>広島県　大輪胡蝶蘭（3本立ち／50輪） 41,800円</t>
    <rPh sb="4" eb="6">
      <t>タイリン</t>
    </rPh>
    <rPh sb="11" eb="12">
      <t>ホン</t>
    </rPh>
    <rPh sb="12" eb="13">
      <t>タ</t>
    </rPh>
    <rPh sb="17" eb="18">
      <t>リン</t>
    </rPh>
    <rPh sb="26" eb="27">
      <t>エン</t>
    </rPh>
    <phoneticPr fontId="8"/>
  </si>
  <si>
    <t>広島県　大輪胡蝶蘭（3本立ち／45輪） 33,000円</t>
    <rPh sb="4" eb="6">
      <t>タイリン</t>
    </rPh>
    <rPh sb="11" eb="12">
      <t>ホン</t>
    </rPh>
    <rPh sb="12" eb="13">
      <t>タ</t>
    </rPh>
    <rPh sb="17" eb="18">
      <t>リン</t>
    </rPh>
    <rPh sb="26" eb="27">
      <t>エン</t>
    </rPh>
    <phoneticPr fontId="8"/>
  </si>
  <si>
    <t>広島県　大輪胡蝶蘭（3本立ち／39輪） 27,500円</t>
    <rPh sb="4" eb="6">
      <t>タイリン</t>
    </rPh>
    <rPh sb="11" eb="12">
      <t>ホン</t>
    </rPh>
    <rPh sb="12" eb="13">
      <t>タ</t>
    </rPh>
    <rPh sb="17" eb="18">
      <t>リン</t>
    </rPh>
    <rPh sb="26" eb="27">
      <t>エン</t>
    </rPh>
    <phoneticPr fontId="8"/>
  </si>
  <si>
    <t>広島県　大輪胡蝶蘭（3本立ち／33輪） 22,000円</t>
    <rPh sb="4" eb="6">
      <t>タイリン</t>
    </rPh>
    <rPh sb="11" eb="12">
      <t>ホン</t>
    </rPh>
    <rPh sb="12" eb="13">
      <t>タ</t>
    </rPh>
    <rPh sb="17" eb="18">
      <t>リン</t>
    </rPh>
    <rPh sb="26" eb="27">
      <t>エン</t>
    </rPh>
    <phoneticPr fontId="8"/>
  </si>
  <si>
    <t>広島県　大輪胡蝶蘭（2本立ち／20輪） 20,900円</t>
    <rPh sb="4" eb="6">
      <t>タイリン</t>
    </rPh>
    <rPh sb="11" eb="12">
      <t>ホン</t>
    </rPh>
    <rPh sb="12" eb="13">
      <t>タ</t>
    </rPh>
    <rPh sb="17" eb="18">
      <t>リン</t>
    </rPh>
    <rPh sb="26" eb="27">
      <t>エン</t>
    </rPh>
    <phoneticPr fontId="8"/>
  </si>
  <si>
    <t>広島県　ミディ胡蝶蘭（5本立ち／50輪） 25,300円</t>
    <rPh sb="16" eb="17">
      <t>ホン</t>
    </rPh>
    <rPh sb="17" eb="18">
      <t>タ</t>
    </rPh>
    <rPh sb="22" eb="23">
      <t>リンエン</t>
    </rPh>
    <phoneticPr fontId="8"/>
  </si>
  <si>
    <t>広島県　ミディ胡蝶蘭（3本立ち／42輪）16,500円</t>
    <rPh sb="12" eb="13">
      <t>ホン</t>
    </rPh>
    <rPh sb="13" eb="14">
      <t>タ</t>
    </rPh>
    <rPh sb="18" eb="19">
      <t>リン</t>
    </rPh>
    <rPh sb="26" eb="27">
      <t>エン</t>
    </rPh>
    <phoneticPr fontId="8"/>
  </si>
  <si>
    <t>広島県　ミディ胡蝶蘭（3本立ち／33輪）14,300円</t>
    <rPh sb="12" eb="13">
      <t>ホン</t>
    </rPh>
    <rPh sb="13" eb="14">
      <t>タ</t>
    </rPh>
    <rPh sb="18" eb="19">
      <t>リン</t>
    </rPh>
    <rPh sb="26" eb="27">
      <t>エン</t>
    </rPh>
    <phoneticPr fontId="8"/>
  </si>
  <si>
    <t>広島県　ミディ胡蝶蘭（2本立ち／18輪）7,700円</t>
    <rPh sb="12" eb="13">
      <t>ホン</t>
    </rPh>
    <rPh sb="13" eb="14">
      <t>タ</t>
    </rPh>
    <rPh sb="18" eb="19">
      <t>リン</t>
    </rPh>
    <rPh sb="25" eb="26">
      <t>エン</t>
    </rPh>
    <phoneticPr fontId="8"/>
  </si>
  <si>
    <t>山口県　大輪胡蝶蘭（3本立ち／50輪） 41,800円</t>
    <rPh sb="4" eb="6">
      <t>タイリン</t>
    </rPh>
    <rPh sb="11" eb="12">
      <t>ホン</t>
    </rPh>
    <rPh sb="12" eb="13">
      <t>タ</t>
    </rPh>
    <rPh sb="17" eb="18">
      <t>リン</t>
    </rPh>
    <rPh sb="26" eb="27">
      <t>エン</t>
    </rPh>
    <phoneticPr fontId="8"/>
  </si>
  <si>
    <t>山口県　大輪胡蝶蘭（3本立ち／45輪） 33,000円</t>
    <rPh sb="4" eb="6">
      <t>タイリン</t>
    </rPh>
    <rPh sb="11" eb="12">
      <t>ホン</t>
    </rPh>
    <rPh sb="12" eb="13">
      <t>タ</t>
    </rPh>
    <rPh sb="17" eb="18">
      <t>リン</t>
    </rPh>
    <rPh sb="26" eb="27">
      <t>エン</t>
    </rPh>
    <phoneticPr fontId="8"/>
  </si>
  <si>
    <t>山口県　大輪胡蝶蘭（3本立ち／39輪） 27,500円</t>
    <rPh sb="4" eb="6">
      <t>タイリン</t>
    </rPh>
    <rPh sb="11" eb="12">
      <t>ホン</t>
    </rPh>
    <rPh sb="12" eb="13">
      <t>タ</t>
    </rPh>
    <rPh sb="17" eb="18">
      <t>リン</t>
    </rPh>
    <rPh sb="26" eb="27">
      <t>エン</t>
    </rPh>
    <phoneticPr fontId="8"/>
  </si>
  <si>
    <t>山口県　大輪胡蝶蘭（3本立ち／33輪） 22,000円</t>
    <rPh sb="4" eb="6">
      <t>タイリン</t>
    </rPh>
    <rPh sb="11" eb="12">
      <t>ホン</t>
    </rPh>
    <rPh sb="12" eb="13">
      <t>タ</t>
    </rPh>
    <rPh sb="17" eb="18">
      <t>リン</t>
    </rPh>
    <rPh sb="26" eb="27">
      <t>エン</t>
    </rPh>
    <phoneticPr fontId="8"/>
  </si>
  <si>
    <t>山口県　大輪胡蝶蘭（2本立ち／20輪） 20,900円</t>
    <rPh sb="4" eb="6">
      <t>タイリン</t>
    </rPh>
    <rPh sb="11" eb="12">
      <t>ホン</t>
    </rPh>
    <rPh sb="12" eb="13">
      <t>タ</t>
    </rPh>
    <rPh sb="17" eb="18">
      <t>リン</t>
    </rPh>
    <rPh sb="26" eb="27">
      <t>エン</t>
    </rPh>
    <phoneticPr fontId="8"/>
  </si>
  <si>
    <t>山口県　ミディ胡蝶蘭（5本立ち／50輪） 25,300円</t>
    <rPh sb="16" eb="17">
      <t>ホン</t>
    </rPh>
    <rPh sb="17" eb="18">
      <t>タ</t>
    </rPh>
    <rPh sb="22" eb="23">
      <t>リンエン</t>
    </rPh>
    <phoneticPr fontId="8"/>
  </si>
  <si>
    <t>山口県　ミディ胡蝶蘭（3本立ち／42輪）16,500円</t>
    <rPh sb="12" eb="13">
      <t>ホン</t>
    </rPh>
    <rPh sb="13" eb="14">
      <t>タ</t>
    </rPh>
    <rPh sb="18" eb="19">
      <t>リン</t>
    </rPh>
    <rPh sb="26" eb="27">
      <t>エン</t>
    </rPh>
    <phoneticPr fontId="8"/>
  </si>
  <si>
    <t>山口県　ミディ胡蝶蘭（3本立ち／33輪）14,300円</t>
    <rPh sb="12" eb="13">
      <t>ホン</t>
    </rPh>
    <rPh sb="13" eb="14">
      <t>タ</t>
    </rPh>
    <rPh sb="18" eb="19">
      <t>リン</t>
    </rPh>
    <rPh sb="26" eb="27">
      <t>エン</t>
    </rPh>
    <phoneticPr fontId="8"/>
  </si>
  <si>
    <t>山口県　ミディ胡蝶蘭（2本立ち／18輪）7,700円</t>
    <rPh sb="12" eb="13">
      <t>ホン</t>
    </rPh>
    <rPh sb="13" eb="14">
      <t>タ</t>
    </rPh>
    <rPh sb="18" eb="19">
      <t>リン</t>
    </rPh>
    <rPh sb="25" eb="26">
      <t>エン</t>
    </rPh>
    <phoneticPr fontId="8"/>
  </si>
  <si>
    <t>徳島県　大輪胡蝶蘭（3本立ち／50輪） 41,800円</t>
    <rPh sb="4" eb="6">
      <t>タイリン</t>
    </rPh>
    <rPh sb="11" eb="12">
      <t>ホン</t>
    </rPh>
    <rPh sb="12" eb="13">
      <t>タ</t>
    </rPh>
    <rPh sb="17" eb="18">
      <t>リン</t>
    </rPh>
    <rPh sb="26" eb="27">
      <t>エン</t>
    </rPh>
    <phoneticPr fontId="8"/>
  </si>
  <si>
    <t>徳島県　大輪胡蝶蘭（3本立ち／45輪） 33,000円</t>
    <rPh sb="4" eb="6">
      <t>タイリン</t>
    </rPh>
    <rPh sb="11" eb="12">
      <t>ホン</t>
    </rPh>
    <rPh sb="12" eb="13">
      <t>タ</t>
    </rPh>
    <rPh sb="17" eb="18">
      <t>リン</t>
    </rPh>
    <rPh sb="26" eb="27">
      <t>エン</t>
    </rPh>
    <phoneticPr fontId="8"/>
  </si>
  <si>
    <t>徳島県　大輪胡蝶蘭（3本立ち／39輪） 27,500円</t>
    <rPh sb="4" eb="6">
      <t>タイリン</t>
    </rPh>
    <rPh sb="11" eb="12">
      <t>ホン</t>
    </rPh>
    <rPh sb="12" eb="13">
      <t>タ</t>
    </rPh>
    <rPh sb="17" eb="18">
      <t>リン</t>
    </rPh>
    <rPh sb="26" eb="27">
      <t>エン</t>
    </rPh>
    <phoneticPr fontId="8"/>
  </si>
  <si>
    <t>徳島県　大輪胡蝶蘭（3本立ち／33輪） 22,000円</t>
    <rPh sb="4" eb="6">
      <t>タイリン</t>
    </rPh>
    <rPh sb="11" eb="12">
      <t>ホン</t>
    </rPh>
    <rPh sb="12" eb="13">
      <t>タ</t>
    </rPh>
    <rPh sb="17" eb="18">
      <t>リン</t>
    </rPh>
    <rPh sb="26" eb="27">
      <t>エン</t>
    </rPh>
    <phoneticPr fontId="8"/>
  </si>
  <si>
    <t>徳島県　大輪胡蝶蘭（2本立ち／20輪） 20,900円</t>
    <rPh sb="4" eb="6">
      <t>タイリン</t>
    </rPh>
    <rPh sb="11" eb="12">
      <t>ホン</t>
    </rPh>
    <rPh sb="12" eb="13">
      <t>タ</t>
    </rPh>
    <rPh sb="17" eb="18">
      <t>リン</t>
    </rPh>
    <rPh sb="26" eb="27">
      <t>エン</t>
    </rPh>
    <phoneticPr fontId="8"/>
  </si>
  <si>
    <t>徳島県　ミディ胡蝶蘭（5本立ち／50輪） 25,300円</t>
    <rPh sb="16" eb="17">
      <t>ホン</t>
    </rPh>
    <rPh sb="17" eb="18">
      <t>タ</t>
    </rPh>
    <rPh sb="22" eb="23">
      <t>リンエン</t>
    </rPh>
    <phoneticPr fontId="8"/>
  </si>
  <si>
    <t>徳島県　ミディ胡蝶蘭（3本立ち／42輪）16,500円</t>
    <rPh sb="12" eb="13">
      <t>ホン</t>
    </rPh>
    <rPh sb="13" eb="14">
      <t>タ</t>
    </rPh>
    <rPh sb="18" eb="19">
      <t>リン</t>
    </rPh>
    <rPh sb="26" eb="27">
      <t>エン</t>
    </rPh>
    <phoneticPr fontId="8"/>
  </si>
  <si>
    <t>徳島県　ミディ胡蝶蘭（3本立ち／33輪）14,300円</t>
    <rPh sb="12" eb="13">
      <t>ホン</t>
    </rPh>
    <rPh sb="13" eb="14">
      <t>タ</t>
    </rPh>
    <rPh sb="18" eb="19">
      <t>リン</t>
    </rPh>
    <rPh sb="26" eb="27">
      <t>エン</t>
    </rPh>
    <phoneticPr fontId="8"/>
  </si>
  <si>
    <t>徳島県　ミディ胡蝶蘭（2本立ち／18輪）7,700円</t>
    <rPh sb="12" eb="13">
      <t>ホン</t>
    </rPh>
    <rPh sb="13" eb="14">
      <t>タ</t>
    </rPh>
    <rPh sb="18" eb="19">
      <t>リン</t>
    </rPh>
    <rPh sb="25" eb="26">
      <t>エン</t>
    </rPh>
    <phoneticPr fontId="8"/>
  </si>
  <si>
    <t>香川県　大輪胡蝶蘭（3本立ち／50輪） 41,800円</t>
    <rPh sb="4" eb="6">
      <t>タイリン</t>
    </rPh>
    <rPh sb="11" eb="12">
      <t>ホン</t>
    </rPh>
    <rPh sb="12" eb="13">
      <t>タ</t>
    </rPh>
    <rPh sb="17" eb="18">
      <t>リン</t>
    </rPh>
    <rPh sb="26" eb="27">
      <t>エン</t>
    </rPh>
    <phoneticPr fontId="8"/>
  </si>
  <si>
    <t>香川県　大輪胡蝶蘭（3本立ち／45輪） 33,000円</t>
    <rPh sb="4" eb="6">
      <t>タイリン</t>
    </rPh>
    <rPh sb="11" eb="12">
      <t>ホン</t>
    </rPh>
    <rPh sb="12" eb="13">
      <t>タ</t>
    </rPh>
    <rPh sb="17" eb="18">
      <t>リン</t>
    </rPh>
    <rPh sb="26" eb="27">
      <t>エン</t>
    </rPh>
    <phoneticPr fontId="8"/>
  </si>
  <si>
    <t>香川県　大輪胡蝶蘭（3本立ち／39輪） 27,500円</t>
    <rPh sb="4" eb="6">
      <t>タイリン</t>
    </rPh>
    <rPh sb="11" eb="12">
      <t>ホン</t>
    </rPh>
    <rPh sb="12" eb="13">
      <t>タ</t>
    </rPh>
    <rPh sb="17" eb="18">
      <t>リン</t>
    </rPh>
    <rPh sb="26" eb="27">
      <t>エン</t>
    </rPh>
    <phoneticPr fontId="8"/>
  </si>
  <si>
    <t>香川県　大輪胡蝶蘭（3本立ち／33輪） 22,000円</t>
    <rPh sb="4" eb="6">
      <t>タイリン</t>
    </rPh>
    <rPh sb="11" eb="12">
      <t>ホン</t>
    </rPh>
    <rPh sb="12" eb="13">
      <t>タ</t>
    </rPh>
    <rPh sb="17" eb="18">
      <t>リン</t>
    </rPh>
    <rPh sb="26" eb="27">
      <t>エン</t>
    </rPh>
    <phoneticPr fontId="8"/>
  </si>
  <si>
    <t>香川県　大輪胡蝶蘭（2本立ち／20輪） 20,900円</t>
    <rPh sb="4" eb="6">
      <t>タイリン</t>
    </rPh>
    <rPh sb="11" eb="12">
      <t>ホン</t>
    </rPh>
    <rPh sb="12" eb="13">
      <t>タ</t>
    </rPh>
    <rPh sb="17" eb="18">
      <t>リン</t>
    </rPh>
    <rPh sb="26" eb="27">
      <t>エン</t>
    </rPh>
    <phoneticPr fontId="8"/>
  </si>
  <si>
    <t>香川県　ミディ胡蝶蘭（5本立ち／50輪） 25,300円</t>
    <rPh sb="16" eb="17">
      <t>ホン</t>
    </rPh>
    <rPh sb="17" eb="18">
      <t>タ</t>
    </rPh>
    <rPh sb="22" eb="23">
      <t>リンエン</t>
    </rPh>
    <phoneticPr fontId="8"/>
  </si>
  <si>
    <t>香川県　ミディ胡蝶蘭（3本立ち／42輪）16,500円</t>
    <rPh sb="12" eb="13">
      <t>ホン</t>
    </rPh>
    <rPh sb="13" eb="14">
      <t>タ</t>
    </rPh>
    <rPh sb="18" eb="19">
      <t>リン</t>
    </rPh>
    <rPh sb="26" eb="27">
      <t>エン</t>
    </rPh>
    <phoneticPr fontId="8"/>
  </si>
  <si>
    <t>香川県　ミディ胡蝶蘭（3本立ち／33輪）14,300円</t>
    <rPh sb="12" eb="13">
      <t>ホン</t>
    </rPh>
    <rPh sb="13" eb="14">
      <t>タ</t>
    </rPh>
    <rPh sb="18" eb="19">
      <t>リン</t>
    </rPh>
    <rPh sb="26" eb="27">
      <t>エン</t>
    </rPh>
    <phoneticPr fontId="8"/>
  </si>
  <si>
    <t>香川県　ミディ胡蝶蘭（2本立ち／18輪）7,700円</t>
    <rPh sb="12" eb="13">
      <t>ホン</t>
    </rPh>
    <rPh sb="13" eb="14">
      <t>タ</t>
    </rPh>
    <rPh sb="18" eb="19">
      <t>リン</t>
    </rPh>
    <rPh sb="25" eb="26">
      <t>エン</t>
    </rPh>
    <phoneticPr fontId="8"/>
  </si>
  <si>
    <t>愛媛県　大輪胡蝶蘭（3本立ち／50輪） 41,800円</t>
    <rPh sb="4" eb="6">
      <t>タイリン</t>
    </rPh>
    <rPh sb="11" eb="12">
      <t>ホン</t>
    </rPh>
    <rPh sb="12" eb="13">
      <t>タ</t>
    </rPh>
    <rPh sb="17" eb="18">
      <t>リン</t>
    </rPh>
    <rPh sb="26" eb="27">
      <t>エン</t>
    </rPh>
    <phoneticPr fontId="8"/>
  </si>
  <si>
    <t>愛媛県　大輪胡蝶蘭（3本立ち／45輪） 33,000円</t>
    <rPh sb="4" eb="6">
      <t>タイリン</t>
    </rPh>
    <rPh sb="11" eb="12">
      <t>ホン</t>
    </rPh>
    <rPh sb="12" eb="13">
      <t>タ</t>
    </rPh>
    <rPh sb="17" eb="18">
      <t>リン</t>
    </rPh>
    <rPh sb="26" eb="27">
      <t>エン</t>
    </rPh>
    <phoneticPr fontId="8"/>
  </si>
  <si>
    <t>愛媛県　大輪胡蝶蘭（3本立ち／39輪） 27,500円</t>
    <rPh sb="4" eb="6">
      <t>タイリン</t>
    </rPh>
    <rPh sb="11" eb="12">
      <t>ホン</t>
    </rPh>
    <rPh sb="12" eb="13">
      <t>タ</t>
    </rPh>
    <rPh sb="17" eb="18">
      <t>リン</t>
    </rPh>
    <rPh sb="26" eb="27">
      <t>エン</t>
    </rPh>
    <phoneticPr fontId="8"/>
  </si>
  <si>
    <t>愛媛県　大輪胡蝶蘭（3本立ち／33輪） 22,000円</t>
    <rPh sb="4" eb="6">
      <t>タイリン</t>
    </rPh>
    <rPh sb="11" eb="12">
      <t>ホン</t>
    </rPh>
    <rPh sb="12" eb="13">
      <t>タ</t>
    </rPh>
    <rPh sb="17" eb="18">
      <t>リン</t>
    </rPh>
    <rPh sb="26" eb="27">
      <t>エン</t>
    </rPh>
    <phoneticPr fontId="8"/>
  </si>
  <si>
    <t>愛媛県　大輪胡蝶蘭（2本立ち／20輪） 20,900円</t>
    <rPh sb="4" eb="6">
      <t>タイリン</t>
    </rPh>
    <rPh sb="11" eb="12">
      <t>ホン</t>
    </rPh>
    <rPh sb="12" eb="13">
      <t>タ</t>
    </rPh>
    <rPh sb="17" eb="18">
      <t>リン</t>
    </rPh>
    <rPh sb="26" eb="27">
      <t>エン</t>
    </rPh>
    <phoneticPr fontId="8"/>
  </si>
  <si>
    <t>愛媛県　ミディ胡蝶蘭（5本立ち／50輪） 25,300円</t>
    <rPh sb="16" eb="17">
      <t>ホン</t>
    </rPh>
    <rPh sb="17" eb="18">
      <t>タ</t>
    </rPh>
    <rPh sb="22" eb="23">
      <t>リンエン</t>
    </rPh>
    <phoneticPr fontId="8"/>
  </si>
  <si>
    <t>愛媛県　ミディ胡蝶蘭（3本立ち／42輪）16,500円</t>
    <rPh sb="12" eb="13">
      <t>ホン</t>
    </rPh>
    <rPh sb="13" eb="14">
      <t>タ</t>
    </rPh>
    <rPh sb="18" eb="19">
      <t>リン</t>
    </rPh>
    <rPh sb="26" eb="27">
      <t>エン</t>
    </rPh>
    <phoneticPr fontId="8"/>
  </si>
  <si>
    <t>愛媛県　ミディ胡蝶蘭（3本立ち／33輪）14,300円</t>
    <rPh sb="12" eb="13">
      <t>ホン</t>
    </rPh>
    <rPh sb="13" eb="14">
      <t>タ</t>
    </rPh>
    <rPh sb="18" eb="19">
      <t>リン</t>
    </rPh>
    <rPh sb="26" eb="27">
      <t>エン</t>
    </rPh>
    <phoneticPr fontId="8"/>
  </si>
  <si>
    <t>愛媛県　ミディ胡蝶蘭（2本立ち／18輪）7,700円</t>
    <rPh sb="12" eb="13">
      <t>ホン</t>
    </rPh>
    <rPh sb="13" eb="14">
      <t>タ</t>
    </rPh>
    <rPh sb="18" eb="19">
      <t>リン</t>
    </rPh>
    <rPh sb="25" eb="26">
      <t>エン</t>
    </rPh>
    <phoneticPr fontId="8"/>
  </si>
  <si>
    <t>高知県　大輪胡蝶蘭（3本立ち／50輪） 41,800円</t>
    <rPh sb="4" eb="6">
      <t>タイリン</t>
    </rPh>
    <rPh sb="11" eb="12">
      <t>ホン</t>
    </rPh>
    <rPh sb="12" eb="13">
      <t>タ</t>
    </rPh>
    <rPh sb="17" eb="18">
      <t>リン</t>
    </rPh>
    <rPh sb="26" eb="27">
      <t>エン</t>
    </rPh>
    <phoneticPr fontId="8"/>
  </si>
  <si>
    <t>高知県　大輪胡蝶蘭（3本立ち／45輪） 33,000円</t>
    <rPh sb="4" eb="6">
      <t>タイリン</t>
    </rPh>
    <rPh sb="11" eb="12">
      <t>ホン</t>
    </rPh>
    <rPh sb="12" eb="13">
      <t>タ</t>
    </rPh>
    <rPh sb="17" eb="18">
      <t>リン</t>
    </rPh>
    <rPh sb="26" eb="27">
      <t>エン</t>
    </rPh>
    <phoneticPr fontId="8"/>
  </si>
  <si>
    <t>高知県　大輪胡蝶蘭（3本立ち／39輪） 27,500円</t>
    <rPh sb="4" eb="6">
      <t>タイリン</t>
    </rPh>
    <rPh sb="11" eb="12">
      <t>ホン</t>
    </rPh>
    <rPh sb="12" eb="13">
      <t>タ</t>
    </rPh>
    <rPh sb="17" eb="18">
      <t>リン</t>
    </rPh>
    <rPh sb="26" eb="27">
      <t>エン</t>
    </rPh>
    <phoneticPr fontId="8"/>
  </si>
  <si>
    <t>高知県　大輪胡蝶蘭（3本立ち／33輪） 22,000円</t>
    <rPh sb="4" eb="6">
      <t>タイリン</t>
    </rPh>
    <rPh sb="11" eb="12">
      <t>ホン</t>
    </rPh>
    <rPh sb="12" eb="13">
      <t>タ</t>
    </rPh>
    <rPh sb="17" eb="18">
      <t>リン</t>
    </rPh>
    <rPh sb="26" eb="27">
      <t>エン</t>
    </rPh>
    <phoneticPr fontId="8"/>
  </si>
  <si>
    <t>高知県　大輪胡蝶蘭（2本立ち／20輪） 20,900円</t>
    <rPh sb="4" eb="6">
      <t>タイリン</t>
    </rPh>
    <rPh sb="11" eb="12">
      <t>ホン</t>
    </rPh>
    <rPh sb="12" eb="13">
      <t>タ</t>
    </rPh>
    <rPh sb="17" eb="18">
      <t>リン</t>
    </rPh>
    <rPh sb="26" eb="27">
      <t>エン</t>
    </rPh>
    <phoneticPr fontId="8"/>
  </si>
  <si>
    <t>高知県　ミディ胡蝶蘭（5本立ち／50輪） 25,300円</t>
    <rPh sb="16" eb="17">
      <t>ホン</t>
    </rPh>
    <rPh sb="17" eb="18">
      <t>タ</t>
    </rPh>
    <rPh sb="22" eb="23">
      <t>リンエン</t>
    </rPh>
    <phoneticPr fontId="8"/>
  </si>
  <si>
    <t>高知県　ミディ胡蝶蘭（3本立ち／42輪）16,500円</t>
    <rPh sb="12" eb="13">
      <t>ホン</t>
    </rPh>
    <rPh sb="13" eb="14">
      <t>タ</t>
    </rPh>
    <rPh sb="18" eb="19">
      <t>リン</t>
    </rPh>
    <rPh sb="26" eb="27">
      <t>エン</t>
    </rPh>
    <phoneticPr fontId="8"/>
  </si>
  <si>
    <t>高知県　ミディ胡蝶蘭（3本立ち／33輪）14,300円</t>
    <rPh sb="12" eb="13">
      <t>ホン</t>
    </rPh>
    <rPh sb="13" eb="14">
      <t>タ</t>
    </rPh>
    <rPh sb="18" eb="19">
      <t>リン</t>
    </rPh>
    <rPh sb="26" eb="27">
      <t>エン</t>
    </rPh>
    <phoneticPr fontId="8"/>
  </si>
  <si>
    <t>高知県　ミディ胡蝶蘭（2本立ち／18輪）7,700円</t>
    <rPh sb="12" eb="13">
      <t>ホン</t>
    </rPh>
    <rPh sb="13" eb="14">
      <t>タ</t>
    </rPh>
    <rPh sb="18" eb="19">
      <t>リン</t>
    </rPh>
    <rPh sb="25" eb="26">
      <t>エン</t>
    </rPh>
    <phoneticPr fontId="8"/>
  </si>
  <si>
    <t>福岡県　大輪胡蝶蘭（3本立ち／50輪） 41,800円</t>
    <rPh sb="4" eb="6">
      <t>タイリン</t>
    </rPh>
    <rPh sb="11" eb="12">
      <t>ホン</t>
    </rPh>
    <rPh sb="12" eb="13">
      <t>タ</t>
    </rPh>
    <rPh sb="17" eb="18">
      <t>リン</t>
    </rPh>
    <rPh sb="26" eb="27">
      <t>エン</t>
    </rPh>
    <phoneticPr fontId="8"/>
  </si>
  <si>
    <t>福岡県　大輪胡蝶蘭（3本立ち／45輪） 33,000円</t>
    <rPh sb="4" eb="6">
      <t>タイリン</t>
    </rPh>
    <rPh sb="11" eb="12">
      <t>ホン</t>
    </rPh>
    <rPh sb="12" eb="13">
      <t>タ</t>
    </rPh>
    <rPh sb="17" eb="18">
      <t>リン</t>
    </rPh>
    <rPh sb="26" eb="27">
      <t>エン</t>
    </rPh>
    <phoneticPr fontId="8"/>
  </si>
  <si>
    <t>福岡県　大輪胡蝶蘭（3本立ち／39輪） 27,500円</t>
    <rPh sb="4" eb="6">
      <t>タイリン</t>
    </rPh>
    <rPh sb="11" eb="12">
      <t>ホン</t>
    </rPh>
    <rPh sb="12" eb="13">
      <t>タ</t>
    </rPh>
    <rPh sb="17" eb="18">
      <t>リン</t>
    </rPh>
    <rPh sb="26" eb="27">
      <t>エン</t>
    </rPh>
    <phoneticPr fontId="8"/>
  </si>
  <si>
    <t>福岡県　大輪胡蝶蘭（3本立ち／33輪） 22,000円</t>
    <rPh sb="4" eb="6">
      <t>タイリン</t>
    </rPh>
    <rPh sb="11" eb="12">
      <t>ホン</t>
    </rPh>
    <rPh sb="12" eb="13">
      <t>タ</t>
    </rPh>
    <rPh sb="17" eb="18">
      <t>リン</t>
    </rPh>
    <rPh sb="26" eb="27">
      <t>エン</t>
    </rPh>
    <phoneticPr fontId="8"/>
  </si>
  <si>
    <t>福岡県　大輪胡蝶蘭（2本立ち／20輪） 20,900円</t>
    <rPh sb="4" eb="6">
      <t>タイリン</t>
    </rPh>
    <rPh sb="11" eb="12">
      <t>ホン</t>
    </rPh>
    <rPh sb="12" eb="13">
      <t>タ</t>
    </rPh>
    <rPh sb="17" eb="18">
      <t>リン</t>
    </rPh>
    <rPh sb="26" eb="27">
      <t>エン</t>
    </rPh>
    <phoneticPr fontId="8"/>
  </si>
  <si>
    <t>福岡県　ミディ胡蝶蘭（5本立ち／50輪） 25,300円</t>
    <rPh sb="16" eb="17">
      <t>ホン</t>
    </rPh>
    <rPh sb="17" eb="18">
      <t>タ</t>
    </rPh>
    <rPh sb="22" eb="23">
      <t>リンエン</t>
    </rPh>
    <phoneticPr fontId="8"/>
  </si>
  <si>
    <t>福岡県　ミディ胡蝶蘭（3本立ち／42輪）16,500円</t>
    <rPh sb="12" eb="13">
      <t>ホン</t>
    </rPh>
    <rPh sb="13" eb="14">
      <t>タ</t>
    </rPh>
    <rPh sb="18" eb="19">
      <t>リン</t>
    </rPh>
    <rPh sb="26" eb="27">
      <t>エン</t>
    </rPh>
    <phoneticPr fontId="8"/>
  </si>
  <si>
    <t>福岡県　ミディ胡蝶蘭（3本立ち／33輪）14,300円</t>
    <rPh sb="12" eb="13">
      <t>ホン</t>
    </rPh>
    <rPh sb="13" eb="14">
      <t>タ</t>
    </rPh>
    <rPh sb="18" eb="19">
      <t>リン</t>
    </rPh>
    <rPh sb="26" eb="27">
      <t>エン</t>
    </rPh>
    <phoneticPr fontId="8"/>
  </si>
  <si>
    <t>福岡県　ミディ胡蝶蘭（2本立ち／18輪）7,700円</t>
    <rPh sb="12" eb="13">
      <t>ホン</t>
    </rPh>
    <rPh sb="13" eb="14">
      <t>タ</t>
    </rPh>
    <rPh sb="18" eb="19">
      <t>リン</t>
    </rPh>
    <rPh sb="25" eb="26">
      <t>エン</t>
    </rPh>
    <phoneticPr fontId="8"/>
  </si>
  <si>
    <t>佐賀県　大輪胡蝶蘭（3本立ち／50輪） 41,800円</t>
    <rPh sb="4" eb="6">
      <t>タイリン</t>
    </rPh>
    <rPh sb="11" eb="12">
      <t>ホン</t>
    </rPh>
    <rPh sb="12" eb="13">
      <t>タ</t>
    </rPh>
    <rPh sb="17" eb="18">
      <t>リン</t>
    </rPh>
    <rPh sb="26" eb="27">
      <t>エン</t>
    </rPh>
    <phoneticPr fontId="8"/>
  </si>
  <si>
    <t>佐賀県　大輪胡蝶蘭（3本立ち／45輪） 33,000円</t>
    <rPh sb="4" eb="6">
      <t>タイリン</t>
    </rPh>
    <rPh sb="11" eb="12">
      <t>ホン</t>
    </rPh>
    <rPh sb="12" eb="13">
      <t>タ</t>
    </rPh>
    <rPh sb="17" eb="18">
      <t>リン</t>
    </rPh>
    <rPh sb="26" eb="27">
      <t>エン</t>
    </rPh>
    <phoneticPr fontId="8"/>
  </si>
  <si>
    <t>佐賀県　大輪胡蝶蘭（3本立ち／39輪） 27,500円</t>
    <rPh sb="4" eb="6">
      <t>タイリン</t>
    </rPh>
    <rPh sb="11" eb="12">
      <t>ホン</t>
    </rPh>
    <rPh sb="12" eb="13">
      <t>タ</t>
    </rPh>
    <rPh sb="17" eb="18">
      <t>リン</t>
    </rPh>
    <rPh sb="26" eb="27">
      <t>エン</t>
    </rPh>
    <phoneticPr fontId="8"/>
  </si>
  <si>
    <t>佐賀県　大輪胡蝶蘭（3本立ち／33輪） 22,000円</t>
    <rPh sb="4" eb="6">
      <t>タイリン</t>
    </rPh>
    <rPh sb="11" eb="12">
      <t>ホン</t>
    </rPh>
    <rPh sb="12" eb="13">
      <t>タ</t>
    </rPh>
    <rPh sb="17" eb="18">
      <t>リン</t>
    </rPh>
    <rPh sb="26" eb="27">
      <t>エン</t>
    </rPh>
    <phoneticPr fontId="8"/>
  </si>
  <si>
    <t>佐賀県　大輪胡蝶蘭（2本立ち／20輪） 20,900円</t>
    <rPh sb="4" eb="6">
      <t>タイリン</t>
    </rPh>
    <rPh sb="11" eb="12">
      <t>ホン</t>
    </rPh>
    <rPh sb="12" eb="13">
      <t>タ</t>
    </rPh>
    <rPh sb="17" eb="18">
      <t>リン</t>
    </rPh>
    <rPh sb="26" eb="27">
      <t>エン</t>
    </rPh>
    <phoneticPr fontId="8"/>
  </si>
  <si>
    <t>佐賀県　ミディ胡蝶蘭（5本立ち／50輪） 25,300円</t>
    <rPh sb="16" eb="17">
      <t>ホン</t>
    </rPh>
    <rPh sb="17" eb="18">
      <t>タ</t>
    </rPh>
    <rPh sb="22" eb="23">
      <t>リンエン</t>
    </rPh>
    <phoneticPr fontId="8"/>
  </si>
  <si>
    <t>佐賀県　ミディ胡蝶蘭（3本立ち／42輪）16,500円</t>
    <rPh sb="12" eb="13">
      <t>ホン</t>
    </rPh>
    <rPh sb="13" eb="14">
      <t>タ</t>
    </rPh>
    <rPh sb="18" eb="19">
      <t>リン</t>
    </rPh>
    <rPh sb="26" eb="27">
      <t>エン</t>
    </rPh>
    <phoneticPr fontId="8"/>
  </si>
  <si>
    <t>佐賀県　ミディ胡蝶蘭（3本立ち／33輪）14,300円</t>
    <rPh sb="12" eb="13">
      <t>ホン</t>
    </rPh>
    <rPh sb="13" eb="14">
      <t>タ</t>
    </rPh>
    <rPh sb="18" eb="19">
      <t>リン</t>
    </rPh>
    <rPh sb="26" eb="27">
      <t>エン</t>
    </rPh>
    <phoneticPr fontId="8"/>
  </si>
  <si>
    <t>佐賀県　ミディ胡蝶蘭（2本立ち／18輪）7,700円</t>
    <rPh sb="12" eb="13">
      <t>ホン</t>
    </rPh>
    <rPh sb="13" eb="14">
      <t>タ</t>
    </rPh>
    <rPh sb="18" eb="19">
      <t>リン</t>
    </rPh>
    <rPh sb="25" eb="26">
      <t>エン</t>
    </rPh>
    <phoneticPr fontId="8"/>
  </si>
  <si>
    <t>長崎県　大輪胡蝶蘭（3本立ち／50輪） 41,800円</t>
    <rPh sb="4" eb="6">
      <t>タイリン</t>
    </rPh>
    <rPh sb="11" eb="12">
      <t>ホン</t>
    </rPh>
    <rPh sb="12" eb="13">
      <t>タ</t>
    </rPh>
    <rPh sb="17" eb="18">
      <t>リン</t>
    </rPh>
    <rPh sb="26" eb="27">
      <t>エン</t>
    </rPh>
    <phoneticPr fontId="8"/>
  </si>
  <si>
    <t>長崎県　大輪胡蝶蘭（3本立ち／45輪） 33,000円</t>
    <rPh sb="4" eb="6">
      <t>タイリン</t>
    </rPh>
    <rPh sb="11" eb="12">
      <t>ホン</t>
    </rPh>
    <rPh sb="12" eb="13">
      <t>タ</t>
    </rPh>
    <rPh sb="17" eb="18">
      <t>リン</t>
    </rPh>
    <rPh sb="26" eb="27">
      <t>エン</t>
    </rPh>
    <phoneticPr fontId="8"/>
  </si>
  <si>
    <t>長崎県　大輪胡蝶蘭（3本立ち／39輪） 27,500円</t>
    <rPh sb="4" eb="6">
      <t>タイリン</t>
    </rPh>
    <rPh sb="11" eb="12">
      <t>ホン</t>
    </rPh>
    <rPh sb="12" eb="13">
      <t>タ</t>
    </rPh>
    <rPh sb="17" eb="18">
      <t>リン</t>
    </rPh>
    <rPh sb="26" eb="27">
      <t>エン</t>
    </rPh>
    <phoneticPr fontId="8"/>
  </si>
  <si>
    <t>長崎県　大輪胡蝶蘭（3本立ち／33輪） 22,000円</t>
    <rPh sb="4" eb="6">
      <t>タイリン</t>
    </rPh>
    <rPh sb="11" eb="12">
      <t>ホン</t>
    </rPh>
    <rPh sb="12" eb="13">
      <t>タ</t>
    </rPh>
    <rPh sb="17" eb="18">
      <t>リン</t>
    </rPh>
    <rPh sb="26" eb="27">
      <t>エン</t>
    </rPh>
    <phoneticPr fontId="8"/>
  </si>
  <si>
    <t>長崎県　大輪胡蝶蘭（2本立ち／20輪） 20,900円</t>
    <rPh sb="4" eb="6">
      <t>タイリン</t>
    </rPh>
    <rPh sb="11" eb="12">
      <t>ホン</t>
    </rPh>
    <rPh sb="12" eb="13">
      <t>タ</t>
    </rPh>
    <rPh sb="17" eb="18">
      <t>リン</t>
    </rPh>
    <rPh sb="26" eb="27">
      <t>エン</t>
    </rPh>
    <phoneticPr fontId="8"/>
  </si>
  <si>
    <t>長崎県　ミディ胡蝶蘭（5本立ち／50輪） 25,300円</t>
    <rPh sb="16" eb="17">
      <t>ホン</t>
    </rPh>
    <rPh sb="17" eb="18">
      <t>タ</t>
    </rPh>
    <rPh sb="22" eb="23">
      <t>リンエン</t>
    </rPh>
    <phoneticPr fontId="8"/>
  </si>
  <si>
    <t>長崎県　ミディ胡蝶蘭（3本立ち／42輪）16,500円</t>
    <rPh sb="12" eb="13">
      <t>ホン</t>
    </rPh>
    <rPh sb="13" eb="14">
      <t>タ</t>
    </rPh>
    <rPh sb="18" eb="19">
      <t>リン</t>
    </rPh>
    <rPh sb="26" eb="27">
      <t>エン</t>
    </rPh>
    <phoneticPr fontId="8"/>
  </si>
  <si>
    <t>長崎県　ミディ胡蝶蘭（3本立ち／33輪）14,300円</t>
    <rPh sb="12" eb="13">
      <t>ホン</t>
    </rPh>
    <rPh sb="13" eb="14">
      <t>タ</t>
    </rPh>
    <rPh sb="18" eb="19">
      <t>リン</t>
    </rPh>
    <rPh sb="26" eb="27">
      <t>エン</t>
    </rPh>
    <phoneticPr fontId="8"/>
  </si>
  <si>
    <t>長崎県　ミディ胡蝶蘭（2本立ち／18輪）7,700円</t>
    <rPh sb="12" eb="13">
      <t>ホン</t>
    </rPh>
    <rPh sb="13" eb="14">
      <t>タ</t>
    </rPh>
    <rPh sb="18" eb="19">
      <t>リン</t>
    </rPh>
    <rPh sb="25" eb="26">
      <t>エン</t>
    </rPh>
    <phoneticPr fontId="8"/>
  </si>
  <si>
    <t>熊本県　大輪胡蝶蘭（3本立ち／50輪） 41,800円</t>
    <rPh sb="4" eb="6">
      <t>タイリン</t>
    </rPh>
    <rPh sb="11" eb="12">
      <t>ホン</t>
    </rPh>
    <rPh sb="12" eb="13">
      <t>タ</t>
    </rPh>
    <rPh sb="17" eb="18">
      <t>リン</t>
    </rPh>
    <rPh sb="26" eb="27">
      <t>エン</t>
    </rPh>
    <phoneticPr fontId="8"/>
  </si>
  <si>
    <t>熊本県　大輪胡蝶蘭（3本立ち／45輪） 33,000円</t>
    <rPh sb="4" eb="6">
      <t>タイリン</t>
    </rPh>
    <rPh sb="11" eb="12">
      <t>ホン</t>
    </rPh>
    <rPh sb="12" eb="13">
      <t>タ</t>
    </rPh>
    <rPh sb="17" eb="18">
      <t>リン</t>
    </rPh>
    <rPh sb="26" eb="27">
      <t>エン</t>
    </rPh>
    <phoneticPr fontId="8"/>
  </si>
  <si>
    <t>熊本県　大輪胡蝶蘭（3本立ち／39輪） 27,500円</t>
    <rPh sb="4" eb="6">
      <t>タイリン</t>
    </rPh>
    <rPh sb="11" eb="12">
      <t>ホン</t>
    </rPh>
    <rPh sb="12" eb="13">
      <t>タ</t>
    </rPh>
    <rPh sb="17" eb="18">
      <t>リン</t>
    </rPh>
    <rPh sb="26" eb="27">
      <t>エン</t>
    </rPh>
    <phoneticPr fontId="8"/>
  </si>
  <si>
    <t>熊本県　大輪胡蝶蘭（3本立ち／33輪） 22,000円</t>
    <rPh sb="4" eb="6">
      <t>タイリン</t>
    </rPh>
    <rPh sb="11" eb="12">
      <t>ホン</t>
    </rPh>
    <rPh sb="12" eb="13">
      <t>タ</t>
    </rPh>
    <rPh sb="17" eb="18">
      <t>リン</t>
    </rPh>
    <rPh sb="26" eb="27">
      <t>エン</t>
    </rPh>
    <phoneticPr fontId="8"/>
  </si>
  <si>
    <t>熊本県　大輪胡蝶蘭（2本立ち／20輪） 20,900円</t>
    <rPh sb="4" eb="6">
      <t>タイリン</t>
    </rPh>
    <rPh sb="11" eb="12">
      <t>ホン</t>
    </rPh>
    <rPh sb="12" eb="13">
      <t>タ</t>
    </rPh>
    <rPh sb="17" eb="18">
      <t>リン</t>
    </rPh>
    <rPh sb="26" eb="27">
      <t>エン</t>
    </rPh>
    <phoneticPr fontId="8"/>
  </si>
  <si>
    <t>熊本県　ミディ胡蝶蘭（5本立ち／50輪） 25,300円</t>
    <rPh sb="16" eb="17">
      <t>ホン</t>
    </rPh>
    <rPh sb="17" eb="18">
      <t>タ</t>
    </rPh>
    <rPh sb="22" eb="23">
      <t>リンエン</t>
    </rPh>
    <phoneticPr fontId="8"/>
  </si>
  <si>
    <t>熊本県　ミディ胡蝶蘭（3本立ち／42輪）16,500円</t>
    <rPh sb="12" eb="13">
      <t>ホン</t>
    </rPh>
    <rPh sb="13" eb="14">
      <t>タ</t>
    </rPh>
    <rPh sb="18" eb="19">
      <t>リン</t>
    </rPh>
    <rPh sb="26" eb="27">
      <t>エン</t>
    </rPh>
    <phoneticPr fontId="8"/>
  </si>
  <si>
    <t>熊本県　ミディ胡蝶蘭（3本立ち／33輪）14,300円</t>
    <rPh sb="12" eb="13">
      <t>ホン</t>
    </rPh>
    <rPh sb="13" eb="14">
      <t>タ</t>
    </rPh>
    <rPh sb="18" eb="19">
      <t>リン</t>
    </rPh>
    <rPh sb="26" eb="27">
      <t>エン</t>
    </rPh>
    <phoneticPr fontId="8"/>
  </si>
  <si>
    <t>熊本県　ミディ胡蝶蘭（2本立ち／18輪）7,700円</t>
    <rPh sb="12" eb="13">
      <t>ホン</t>
    </rPh>
    <rPh sb="13" eb="14">
      <t>タ</t>
    </rPh>
    <rPh sb="18" eb="19">
      <t>リン</t>
    </rPh>
    <rPh sb="25" eb="26">
      <t>エン</t>
    </rPh>
    <phoneticPr fontId="8"/>
  </si>
  <si>
    <t>大分県　大輪胡蝶蘭（3本立ち／50輪） 41,800円</t>
    <rPh sb="4" eb="6">
      <t>タイリン</t>
    </rPh>
    <rPh sb="11" eb="12">
      <t>ホン</t>
    </rPh>
    <rPh sb="12" eb="13">
      <t>タ</t>
    </rPh>
    <rPh sb="17" eb="18">
      <t>リン</t>
    </rPh>
    <rPh sb="26" eb="27">
      <t>エン</t>
    </rPh>
    <phoneticPr fontId="8"/>
  </si>
  <si>
    <t>大分県　大輪胡蝶蘭（3本立ち／45輪） 33,000円</t>
    <rPh sb="4" eb="6">
      <t>タイリン</t>
    </rPh>
    <rPh sb="11" eb="12">
      <t>ホン</t>
    </rPh>
    <rPh sb="12" eb="13">
      <t>タ</t>
    </rPh>
    <rPh sb="17" eb="18">
      <t>リン</t>
    </rPh>
    <rPh sb="26" eb="27">
      <t>エン</t>
    </rPh>
    <phoneticPr fontId="8"/>
  </si>
  <si>
    <t>大分県　大輪胡蝶蘭（3本立ち／39輪） 27,500円</t>
    <rPh sb="4" eb="6">
      <t>タイリン</t>
    </rPh>
    <rPh sb="11" eb="12">
      <t>ホン</t>
    </rPh>
    <rPh sb="12" eb="13">
      <t>タ</t>
    </rPh>
    <rPh sb="17" eb="18">
      <t>リン</t>
    </rPh>
    <rPh sb="26" eb="27">
      <t>エン</t>
    </rPh>
    <phoneticPr fontId="8"/>
  </si>
  <si>
    <t>大分県　大輪胡蝶蘭（3本立ち／33輪） 22,000円</t>
    <rPh sb="4" eb="6">
      <t>タイリン</t>
    </rPh>
    <rPh sb="11" eb="12">
      <t>ホン</t>
    </rPh>
    <rPh sb="12" eb="13">
      <t>タ</t>
    </rPh>
    <rPh sb="17" eb="18">
      <t>リン</t>
    </rPh>
    <rPh sb="26" eb="27">
      <t>エン</t>
    </rPh>
    <phoneticPr fontId="8"/>
  </si>
  <si>
    <t>大分県　大輪胡蝶蘭（2本立ち／20輪） 20,900円</t>
    <rPh sb="4" eb="6">
      <t>タイリン</t>
    </rPh>
    <rPh sb="11" eb="12">
      <t>ホン</t>
    </rPh>
    <rPh sb="12" eb="13">
      <t>タ</t>
    </rPh>
    <rPh sb="17" eb="18">
      <t>リン</t>
    </rPh>
    <rPh sb="26" eb="27">
      <t>エン</t>
    </rPh>
    <phoneticPr fontId="8"/>
  </si>
  <si>
    <t>大分県　ミディ胡蝶蘭（5本立ち／50輪） 25,300円</t>
    <rPh sb="16" eb="17">
      <t>ホン</t>
    </rPh>
    <rPh sb="17" eb="18">
      <t>タ</t>
    </rPh>
    <rPh sb="22" eb="23">
      <t>リンエン</t>
    </rPh>
    <phoneticPr fontId="8"/>
  </si>
  <si>
    <t>大分県　ミディ胡蝶蘭（3本立ち／42輪）16,500円</t>
    <rPh sb="12" eb="13">
      <t>ホン</t>
    </rPh>
    <rPh sb="13" eb="14">
      <t>タ</t>
    </rPh>
    <rPh sb="18" eb="19">
      <t>リン</t>
    </rPh>
    <rPh sb="26" eb="27">
      <t>エン</t>
    </rPh>
    <phoneticPr fontId="8"/>
  </si>
  <si>
    <t>大分県　ミディ胡蝶蘭（3本立ち／33輪）14,300円</t>
    <rPh sb="12" eb="13">
      <t>ホン</t>
    </rPh>
    <rPh sb="13" eb="14">
      <t>タ</t>
    </rPh>
    <rPh sb="18" eb="19">
      <t>リン</t>
    </rPh>
    <rPh sb="26" eb="27">
      <t>エン</t>
    </rPh>
    <phoneticPr fontId="8"/>
  </si>
  <si>
    <t>大分県　ミディ胡蝶蘭（2本立ち／18輪）7,700円</t>
    <rPh sb="12" eb="13">
      <t>ホン</t>
    </rPh>
    <rPh sb="13" eb="14">
      <t>タ</t>
    </rPh>
    <rPh sb="18" eb="19">
      <t>リン</t>
    </rPh>
    <rPh sb="25" eb="26">
      <t>エン</t>
    </rPh>
    <phoneticPr fontId="8"/>
  </si>
  <si>
    <t>宮崎県　大輪胡蝶蘭（3本立ち／50輪） 41,800円</t>
    <rPh sb="4" eb="6">
      <t>タイリン</t>
    </rPh>
    <rPh sb="11" eb="12">
      <t>ホン</t>
    </rPh>
    <rPh sb="12" eb="13">
      <t>タ</t>
    </rPh>
    <rPh sb="17" eb="18">
      <t>リン</t>
    </rPh>
    <rPh sb="26" eb="27">
      <t>エン</t>
    </rPh>
    <phoneticPr fontId="8"/>
  </si>
  <si>
    <t>宮崎県　大輪胡蝶蘭（3本立ち／45輪） 33,000円</t>
    <rPh sb="4" eb="6">
      <t>タイリン</t>
    </rPh>
    <rPh sb="11" eb="12">
      <t>ホン</t>
    </rPh>
    <rPh sb="12" eb="13">
      <t>タ</t>
    </rPh>
    <rPh sb="17" eb="18">
      <t>リン</t>
    </rPh>
    <rPh sb="26" eb="27">
      <t>エン</t>
    </rPh>
    <phoneticPr fontId="8"/>
  </si>
  <si>
    <t>宮崎県　大輪胡蝶蘭（3本立ち／39輪） 27,500円</t>
    <rPh sb="4" eb="6">
      <t>タイリン</t>
    </rPh>
    <rPh sb="11" eb="12">
      <t>ホン</t>
    </rPh>
    <rPh sb="12" eb="13">
      <t>タ</t>
    </rPh>
    <rPh sb="17" eb="18">
      <t>リン</t>
    </rPh>
    <rPh sb="26" eb="27">
      <t>エン</t>
    </rPh>
    <phoneticPr fontId="8"/>
  </si>
  <si>
    <t>宮崎県　大輪胡蝶蘭（3本立ち／33輪） 22,000円</t>
    <rPh sb="4" eb="6">
      <t>タイリン</t>
    </rPh>
    <rPh sb="11" eb="12">
      <t>ホン</t>
    </rPh>
    <rPh sb="12" eb="13">
      <t>タ</t>
    </rPh>
    <rPh sb="17" eb="18">
      <t>リン</t>
    </rPh>
    <rPh sb="26" eb="27">
      <t>エン</t>
    </rPh>
    <phoneticPr fontId="8"/>
  </si>
  <si>
    <t>宮崎県　大輪胡蝶蘭（2本立ち／20輪） 20,900円</t>
    <rPh sb="4" eb="6">
      <t>タイリン</t>
    </rPh>
    <rPh sb="11" eb="12">
      <t>ホン</t>
    </rPh>
    <rPh sb="12" eb="13">
      <t>タ</t>
    </rPh>
    <rPh sb="17" eb="18">
      <t>リン</t>
    </rPh>
    <rPh sb="26" eb="27">
      <t>エン</t>
    </rPh>
    <phoneticPr fontId="8"/>
  </si>
  <si>
    <t>宮崎県　ミディ胡蝶蘭（5本立ち／50輪） 25,300円</t>
    <rPh sb="16" eb="17">
      <t>ホン</t>
    </rPh>
    <rPh sb="17" eb="18">
      <t>タ</t>
    </rPh>
    <rPh sb="22" eb="23">
      <t>リンエン</t>
    </rPh>
    <phoneticPr fontId="8"/>
  </si>
  <si>
    <t>宮崎県　ミディ胡蝶蘭（3本立ち／42輪）16,500円</t>
    <rPh sb="12" eb="13">
      <t>ホン</t>
    </rPh>
    <rPh sb="13" eb="14">
      <t>タ</t>
    </rPh>
    <rPh sb="18" eb="19">
      <t>リン</t>
    </rPh>
    <rPh sb="26" eb="27">
      <t>エン</t>
    </rPh>
    <phoneticPr fontId="8"/>
  </si>
  <si>
    <t>宮崎県　ミディ胡蝶蘭（3本立ち／33輪）14,300円</t>
    <rPh sb="12" eb="13">
      <t>ホン</t>
    </rPh>
    <rPh sb="13" eb="14">
      <t>タ</t>
    </rPh>
    <rPh sb="18" eb="19">
      <t>リン</t>
    </rPh>
    <rPh sb="26" eb="27">
      <t>エン</t>
    </rPh>
    <phoneticPr fontId="8"/>
  </si>
  <si>
    <t>宮崎県　ミディ胡蝶蘭（2本立ち／18輪）7,700円</t>
    <rPh sb="12" eb="13">
      <t>ホン</t>
    </rPh>
    <rPh sb="13" eb="14">
      <t>タ</t>
    </rPh>
    <rPh sb="18" eb="19">
      <t>リン</t>
    </rPh>
    <rPh sb="25" eb="26">
      <t>エン</t>
    </rPh>
    <phoneticPr fontId="8"/>
  </si>
  <si>
    <t>鹿児島県　大輪胡蝶蘭（3本立ち／50輪） 41,800円</t>
    <rPh sb="5" eb="7">
      <t>タイリン</t>
    </rPh>
    <rPh sb="12" eb="13">
      <t>ホン</t>
    </rPh>
    <rPh sb="13" eb="14">
      <t>タ</t>
    </rPh>
    <rPh sb="18" eb="19">
      <t>リン</t>
    </rPh>
    <rPh sb="27" eb="28">
      <t>エン</t>
    </rPh>
    <phoneticPr fontId="8"/>
  </si>
  <si>
    <t>鹿児島県　大輪胡蝶蘭（3本立ち／45輪） 33,000円</t>
    <rPh sb="5" eb="7">
      <t>タイリン</t>
    </rPh>
    <rPh sb="12" eb="13">
      <t>ホン</t>
    </rPh>
    <rPh sb="13" eb="14">
      <t>タ</t>
    </rPh>
    <rPh sb="18" eb="19">
      <t>リン</t>
    </rPh>
    <rPh sb="27" eb="28">
      <t>エン</t>
    </rPh>
    <phoneticPr fontId="8"/>
  </si>
  <si>
    <t>鹿児島県　大輪胡蝶蘭（3本立ち／39輪） 27,500円</t>
    <rPh sb="5" eb="7">
      <t>タイリン</t>
    </rPh>
    <rPh sb="12" eb="13">
      <t>ホン</t>
    </rPh>
    <rPh sb="13" eb="14">
      <t>タ</t>
    </rPh>
    <rPh sb="18" eb="19">
      <t>リン</t>
    </rPh>
    <rPh sb="27" eb="28">
      <t>エン</t>
    </rPh>
    <phoneticPr fontId="8"/>
  </si>
  <si>
    <t>鹿児島県　大輪胡蝶蘭（3本立ち／33輪） 22,000円</t>
    <rPh sb="5" eb="7">
      <t>タイリン</t>
    </rPh>
    <rPh sb="12" eb="13">
      <t>ホン</t>
    </rPh>
    <rPh sb="13" eb="14">
      <t>タ</t>
    </rPh>
    <rPh sb="18" eb="19">
      <t>リン</t>
    </rPh>
    <rPh sb="27" eb="28">
      <t>エン</t>
    </rPh>
    <phoneticPr fontId="8"/>
  </si>
  <si>
    <t>鹿児島県　大輪胡蝶蘭（2本立ち／20輪） 20,900円</t>
    <rPh sb="5" eb="7">
      <t>タイリン</t>
    </rPh>
    <rPh sb="12" eb="13">
      <t>ホン</t>
    </rPh>
    <rPh sb="13" eb="14">
      <t>タ</t>
    </rPh>
    <rPh sb="18" eb="19">
      <t>リン</t>
    </rPh>
    <rPh sb="27" eb="28">
      <t>エン</t>
    </rPh>
    <phoneticPr fontId="8"/>
  </si>
  <si>
    <t>鹿児島県　ミディ胡蝶蘭（5本立ち／50輪） 25,300円</t>
    <rPh sb="17" eb="18">
      <t>ホン</t>
    </rPh>
    <rPh sb="18" eb="19">
      <t>タ</t>
    </rPh>
    <rPh sb="23" eb="24">
      <t>リンエン</t>
    </rPh>
    <phoneticPr fontId="8"/>
  </si>
  <si>
    <t>鹿児島県　ミディ胡蝶蘭（3本立ち／42輪）16,500円</t>
    <rPh sb="13" eb="14">
      <t>ホン</t>
    </rPh>
    <rPh sb="14" eb="15">
      <t>タ</t>
    </rPh>
    <rPh sb="19" eb="20">
      <t>リン</t>
    </rPh>
    <rPh sb="27" eb="28">
      <t>エン</t>
    </rPh>
    <phoneticPr fontId="8"/>
  </si>
  <si>
    <t>鹿児島県　ミディ胡蝶蘭（3本立ち／33輪）14,300円</t>
    <rPh sb="13" eb="14">
      <t>ホン</t>
    </rPh>
    <rPh sb="14" eb="15">
      <t>タ</t>
    </rPh>
    <rPh sb="19" eb="20">
      <t>リン</t>
    </rPh>
    <rPh sb="27" eb="28">
      <t>エン</t>
    </rPh>
    <phoneticPr fontId="8"/>
  </si>
  <si>
    <t>鹿児島県　ミディ胡蝶蘭（2本立ち／18輪）7,700円</t>
    <rPh sb="13" eb="14">
      <t>ホン</t>
    </rPh>
    <rPh sb="14" eb="15">
      <t>タ</t>
    </rPh>
    <rPh sb="19" eb="20">
      <t>リン</t>
    </rPh>
    <rPh sb="26" eb="27">
      <t>エン</t>
    </rPh>
    <phoneticPr fontId="8"/>
  </si>
  <si>
    <t>東京　大輪胡蝶蘭（3本立ち／50輪） 41,800円</t>
    <rPh sb="3" eb="5">
      <t>タイリン</t>
    </rPh>
    <rPh sb="10" eb="11">
      <t>ホン</t>
    </rPh>
    <rPh sb="11" eb="12">
      <t>タ</t>
    </rPh>
    <rPh sb="16" eb="17">
      <t>リン</t>
    </rPh>
    <rPh sb="25" eb="26">
      <t>エン</t>
    </rPh>
    <phoneticPr fontId="8"/>
  </si>
  <si>
    <t>東京　大輪胡蝶蘭（3本立ち／45輪） 33,000円</t>
    <rPh sb="3" eb="5">
      <t>タイリン</t>
    </rPh>
    <rPh sb="10" eb="11">
      <t>ホン</t>
    </rPh>
    <rPh sb="11" eb="12">
      <t>タ</t>
    </rPh>
    <rPh sb="16" eb="17">
      <t>リン</t>
    </rPh>
    <rPh sb="25" eb="26">
      <t>エン</t>
    </rPh>
    <phoneticPr fontId="8"/>
  </si>
  <si>
    <t>東京　大輪胡蝶蘭（3本立ち／39輪） 27,500円</t>
    <rPh sb="3" eb="5">
      <t>タイリン</t>
    </rPh>
    <rPh sb="10" eb="11">
      <t>ホン</t>
    </rPh>
    <rPh sb="11" eb="12">
      <t>タ</t>
    </rPh>
    <rPh sb="16" eb="17">
      <t>リン</t>
    </rPh>
    <rPh sb="25" eb="26">
      <t>エン</t>
    </rPh>
    <phoneticPr fontId="8"/>
  </si>
  <si>
    <t>東京　大輪胡蝶蘭（3本立ち／33輪） 22,000円</t>
    <rPh sb="3" eb="5">
      <t>タイリン</t>
    </rPh>
    <rPh sb="10" eb="11">
      <t>ホン</t>
    </rPh>
    <rPh sb="11" eb="12">
      <t>タ</t>
    </rPh>
    <rPh sb="16" eb="17">
      <t>リン</t>
    </rPh>
    <rPh sb="25" eb="26">
      <t>エン</t>
    </rPh>
    <phoneticPr fontId="8"/>
  </si>
  <si>
    <t>東京　大輪胡蝶蘭（2本立ち／20輪） 20,900円</t>
    <rPh sb="3" eb="5">
      <t>タイリン</t>
    </rPh>
    <rPh sb="10" eb="11">
      <t>ホン</t>
    </rPh>
    <rPh sb="11" eb="12">
      <t>タ</t>
    </rPh>
    <rPh sb="16" eb="17">
      <t>リン</t>
    </rPh>
    <rPh sb="25" eb="26">
      <t>エン</t>
    </rPh>
    <phoneticPr fontId="8"/>
  </si>
  <si>
    <t>東京　ミディ胡蝶蘭（5本立ち／50輪） 25,300円</t>
    <rPh sb="15" eb="16">
      <t>ホン</t>
    </rPh>
    <rPh sb="16" eb="17">
      <t>タ</t>
    </rPh>
    <rPh sb="21" eb="22">
      <t>リンエン</t>
    </rPh>
    <phoneticPr fontId="8"/>
  </si>
  <si>
    <t>東京　ミディ胡蝶蘭（3本立ち／42輪）16,500円</t>
    <rPh sb="11" eb="12">
      <t>ホン</t>
    </rPh>
    <rPh sb="12" eb="13">
      <t>タ</t>
    </rPh>
    <rPh sb="17" eb="18">
      <t>リン</t>
    </rPh>
    <rPh sb="25" eb="26">
      <t>エン</t>
    </rPh>
    <phoneticPr fontId="8"/>
  </si>
  <si>
    <t>東京　ミディ胡蝶蘭（3本立ち／33輪）14,300円</t>
    <rPh sb="11" eb="12">
      <t>ホン</t>
    </rPh>
    <rPh sb="12" eb="13">
      <t>タ</t>
    </rPh>
    <rPh sb="17" eb="18">
      <t>リン</t>
    </rPh>
    <rPh sb="25" eb="26">
      <t>エン</t>
    </rPh>
    <phoneticPr fontId="8"/>
  </si>
  <si>
    <t>東京　ミディ胡蝶蘭（2本立ち／18輪）7,700円</t>
    <rPh sb="11" eb="12">
      <t>ホン</t>
    </rPh>
    <rPh sb="12" eb="13">
      <t>タ</t>
    </rPh>
    <rPh sb="17" eb="18">
      <t>リン</t>
    </rPh>
    <rPh sb="24" eb="25">
      <t>エン</t>
    </rPh>
    <phoneticPr fontId="8"/>
  </si>
  <si>
    <t>青森　大輪胡蝶蘭（3本立ち／50輪） 41,800円</t>
    <rPh sb="3" eb="5">
      <t>タイリン</t>
    </rPh>
    <rPh sb="10" eb="11">
      <t>ホン</t>
    </rPh>
    <rPh sb="11" eb="12">
      <t>タ</t>
    </rPh>
    <rPh sb="16" eb="17">
      <t>リン</t>
    </rPh>
    <rPh sb="25" eb="26">
      <t>エン</t>
    </rPh>
    <phoneticPr fontId="8"/>
  </si>
  <si>
    <t>青森　大輪胡蝶蘭（3本立ち／45輪） 33,000円</t>
    <rPh sb="3" eb="5">
      <t>タイリン</t>
    </rPh>
    <rPh sb="10" eb="11">
      <t>ホン</t>
    </rPh>
    <rPh sb="11" eb="12">
      <t>タ</t>
    </rPh>
    <rPh sb="16" eb="17">
      <t>リン</t>
    </rPh>
    <rPh sb="25" eb="26">
      <t>エン</t>
    </rPh>
    <phoneticPr fontId="8"/>
  </si>
  <si>
    <t>青森　大輪胡蝶蘭（3本立ち／39輪） 27,500円</t>
    <rPh sb="3" eb="5">
      <t>タイリン</t>
    </rPh>
    <rPh sb="10" eb="11">
      <t>ホン</t>
    </rPh>
    <rPh sb="11" eb="12">
      <t>タ</t>
    </rPh>
    <rPh sb="16" eb="17">
      <t>リン</t>
    </rPh>
    <rPh sb="25" eb="26">
      <t>エン</t>
    </rPh>
    <phoneticPr fontId="8"/>
  </si>
  <si>
    <t>青森　大輪胡蝶蘭（3本立ち／33輪） 22,000円</t>
    <rPh sb="3" eb="5">
      <t>タイリン</t>
    </rPh>
    <rPh sb="10" eb="11">
      <t>ホン</t>
    </rPh>
    <rPh sb="11" eb="12">
      <t>タ</t>
    </rPh>
    <rPh sb="16" eb="17">
      <t>リン</t>
    </rPh>
    <rPh sb="25" eb="26">
      <t>エン</t>
    </rPh>
    <phoneticPr fontId="8"/>
  </si>
  <si>
    <t>青森　大輪胡蝶蘭（2本立ち／20輪） 20,900円</t>
    <rPh sb="3" eb="5">
      <t>タイリン</t>
    </rPh>
    <rPh sb="10" eb="11">
      <t>ホン</t>
    </rPh>
    <rPh sb="11" eb="12">
      <t>タ</t>
    </rPh>
    <rPh sb="16" eb="17">
      <t>リン</t>
    </rPh>
    <rPh sb="25" eb="26">
      <t>エン</t>
    </rPh>
    <phoneticPr fontId="8"/>
  </si>
  <si>
    <t>青森　ミディ胡蝶蘭（5本立ち／50輪） 25,300円</t>
    <rPh sb="15" eb="16">
      <t>ホン</t>
    </rPh>
    <rPh sb="16" eb="17">
      <t>タ</t>
    </rPh>
    <rPh sb="21" eb="22">
      <t>リンエン</t>
    </rPh>
    <phoneticPr fontId="8"/>
  </si>
  <si>
    <t>青森　ミディ胡蝶蘭（3本立ち／42輪）16,500円</t>
    <rPh sb="11" eb="12">
      <t>ホン</t>
    </rPh>
    <rPh sb="12" eb="13">
      <t>タ</t>
    </rPh>
    <rPh sb="17" eb="18">
      <t>リン</t>
    </rPh>
    <rPh sb="25" eb="26">
      <t>エン</t>
    </rPh>
    <phoneticPr fontId="8"/>
  </si>
  <si>
    <t>青森　ミディ胡蝶蘭（3本立ち／33輪）14,300円</t>
    <rPh sb="11" eb="12">
      <t>ホン</t>
    </rPh>
    <rPh sb="12" eb="13">
      <t>タ</t>
    </rPh>
    <rPh sb="17" eb="18">
      <t>リン</t>
    </rPh>
    <rPh sb="25" eb="26">
      <t>エン</t>
    </rPh>
    <phoneticPr fontId="8"/>
  </si>
  <si>
    <t>青森　ミディ胡蝶蘭（2本立ち／18輪）7,700円</t>
    <rPh sb="11" eb="12">
      <t>ホン</t>
    </rPh>
    <rPh sb="12" eb="13">
      <t>タ</t>
    </rPh>
    <rPh sb="17" eb="18">
      <t>リン</t>
    </rPh>
    <rPh sb="24" eb="25">
      <t>エン</t>
    </rPh>
    <phoneticPr fontId="8"/>
  </si>
  <si>
    <t>岩手　大輪胡蝶蘭（3本立ち／50輪） 41,800円</t>
    <rPh sb="3" eb="5">
      <t>タイリン</t>
    </rPh>
    <rPh sb="10" eb="11">
      <t>ホン</t>
    </rPh>
    <rPh sb="11" eb="12">
      <t>タ</t>
    </rPh>
    <rPh sb="16" eb="17">
      <t>リン</t>
    </rPh>
    <rPh sb="25" eb="26">
      <t>エン</t>
    </rPh>
    <phoneticPr fontId="8"/>
  </si>
  <si>
    <t>岩手　大輪胡蝶蘭（3本立ち／45輪） 33,000円</t>
    <rPh sb="3" eb="5">
      <t>タイリン</t>
    </rPh>
    <rPh sb="10" eb="11">
      <t>ホン</t>
    </rPh>
    <rPh sb="11" eb="12">
      <t>タ</t>
    </rPh>
    <rPh sb="16" eb="17">
      <t>リン</t>
    </rPh>
    <rPh sb="25" eb="26">
      <t>エン</t>
    </rPh>
    <phoneticPr fontId="8"/>
  </si>
  <si>
    <t>岩手　大輪胡蝶蘭（3本立ち／39輪） 27,500円</t>
    <rPh sb="3" eb="5">
      <t>タイリン</t>
    </rPh>
    <rPh sb="10" eb="11">
      <t>ホン</t>
    </rPh>
    <rPh sb="11" eb="12">
      <t>タ</t>
    </rPh>
    <rPh sb="16" eb="17">
      <t>リン</t>
    </rPh>
    <rPh sb="25" eb="26">
      <t>エン</t>
    </rPh>
    <phoneticPr fontId="8"/>
  </si>
  <si>
    <t>岩手　大輪胡蝶蘭（3本立ち／33輪） 22,000円</t>
    <rPh sb="3" eb="5">
      <t>タイリン</t>
    </rPh>
    <rPh sb="10" eb="11">
      <t>ホン</t>
    </rPh>
    <rPh sb="11" eb="12">
      <t>タ</t>
    </rPh>
    <rPh sb="16" eb="17">
      <t>リン</t>
    </rPh>
    <rPh sb="25" eb="26">
      <t>エン</t>
    </rPh>
    <phoneticPr fontId="8"/>
  </si>
  <si>
    <t>岩手　大輪胡蝶蘭（2本立ち／20輪） 20,900円</t>
    <rPh sb="3" eb="5">
      <t>タイリン</t>
    </rPh>
    <rPh sb="10" eb="11">
      <t>ホン</t>
    </rPh>
    <rPh sb="11" eb="12">
      <t>タ</t>
    </rPh>
    <rPh sb="16" eb="17">
      <t>リン</t>
    </rPh>
    <rPh sb="25" eb="26">
      <t>エン</t>
    </rPh>
    <phoneticPr fontId="8"/>
  </si>
  <si>
    <t>岩手　ミディ胡蝶蘭（5本立ち／50輪） 25,300円</t>
    <rPh sb="15" eb="16">
      <t>ホン</t>
    </rPh>
    <rPh sb="16" eb="17">
      <t>タ</t>
    </rPh>
    <rPh sb="21" eb="22">
      <t>リンエン</t>
    </rPh>
    <phoneticPr fontId="8"/>
  </si>
  <si>
    <t>岩手　ミディ胡蝶蘭（3本立ち／42輪）16,500円</t>
    <rPh sb="11" eb="12">
      <t>ホン</t>
    </rPh>
    <rPh sb="12" eb="13">
      <t>タ</t>
    </rPh>
    <rPh sb="17" eb="18">
      <t>リン</t>
    </rPh>
    <rPh sb="25" eb="26">
      <t>エン</t>
    </rPh>
    <phoneticPr fontId="8"/>
  </si>
  <si>
    <t>岩手　ミディ胡蝶蘭（3本立ち／33輪）14,300円</t>
    <rPh sb="11" eb="12">
      <t>ホン</t>
    </rPh>
    <rPh sb="12" eb="13">
      <t>タ</t>
    </rPh>
    <rPh sb="17" eb="18">
      <t>リン</t>
    </rPh>
    <rPh sb="25" eb="26">
      <t>エン</t>
    </rPh>
    <phoneticPr fontId="8"/>
  </si>
  <si>
    <t>岩手　ミディ胡蝶蘭（2本立ち／18輪）7,700円</t>
    <rPh sb="11" eb="12">
      <t>ホン</t>
    </rPh>
    <rPh sb="12" eb="13">
      <t>タ</t>
    </rPh>
    <rPh sb="17" eb="18">
      <t>リン</t>
    </rPh>
    <rPh sb="24" eb="25">
      <t>エン</t>
    </rPh>
    <phoneticPr fontId="8"/>
  </si>
  <si>
    <t>秋田　大輪胡蝶蘭（3本立ち／50輪） 41,800円</t>
    <rPh sb="3" eb="5">
      <t>タイリン</t>
    </rPh>
    <rPh sb="10" eb="11">
      <t>ホン</t>
    </rPh>
    <rPh sb="11" eb="12">
      <t>タ</t>
    </rPh>
    <rPh sb="16" eb="17">
      <t>リン</t>
    </rPh>
    <rPh sb="25" eb="26">
      <t>エン</t>
    </rPh>
    <phoneticPr fontId="8"/>
  </si>
  <si>
    <t>秋田　大輪胡蝶蘭（3本立ち／45輪） 33,000円</t>
    <rPh sb="3" eb="5">
      <t>タイリン</t>
    </rPh>
    <rPh sb="10" eb="11">
      <t>ホン</t>
    </rPh>
    <rPh sb="11" eb="12">
      <t>タ</t>
    </rPh>
    <rPh sb="16" eb="17">
      <t>リン</t>
    </rPh>
    <rPh sb="25" eb="26">
      <t>エン</t>
    </rPh>
    <phoneticPr fontId="8"/>
  </si>
  <si>
    <t>秋田　大輪胡蝶蘭（3本立ち／39輪） 27,500円</t>
    <rPh sb="3" eb="5">
      <t>タイリン</t>
    </rPh>
    <rPh sb="10" eb="11">
      <t>ホン</t>
    </rPh>
    <rPh sb="11" eb="12">
      <t>タ</t>
    </rPh>
    <rPh sb="16" eb="17">
      <t>リン</t>
    </rPh>
    <rPh sb="25" eb="26">
      <t>エン</t>
    </rPh>
    <phoneticPr fontId="8"/>
  </si>
  <si>
    <t>秋田　大輪胡蝶蘭（3本立ち／33輪） 22,000円</t>
    <rPh sb="3" eb="5">
      <t>タイリン</t>
    </rPh>
    <rPh sb="10" eb="11">
      <t>ホン</t>
    </rPh>
    <rPh sb="11" eb="12">
      <t>タ</t>
    </rPh>
    <rPh sb="16" eb="17">
      <t>リン</t>
    </rPh>
    <rPh sb="25" eb="26">
      <t>エン</t>
    </rPh>
    <phoneticPr fontId="8"/>
  </si>
  <si>
    <t>秋田　大輪胡蝶蘭（2本立ち／20輪） 20,900円</t>
    <rPh sb="3" eb="5">
      <t>タイリン</t>
    </rPh>
    <rPh sb="10" eb="11">
      <t>ホン</t>
    </rPh>
    <rPh sb="11" eb="12">
      <t>タ</t>
    </rPh>
    <rPh sb="16" eb="17">
      <t>リン</t>
    </rPh>
    <rPh sb="25" eb="26">
      <t>エン</t>
    </rPh>
    <phoneticPr fontId="8"/>
  </si>
  <si>
    <t>秋田　ミディ胡蝶蘭（5本立ち／50輪） 25,300円</t>
    <rPh sb="15" eb="16">
      <t>ホン</t>
    </rPh>
    <rPh sb="16" eb="17">
      <t>タ</t>
    </rPh>
    <rPh sb="21" eb="22">
      <t>リンエン</t>
    </rPh>
    <phoneticPr fontId="8"/>
  </si>
  <si>
    <t>秋田　ミディ胡蝶蘭（3本立ち／42輪）16,500円</t>
    <rPh sb="11" eb="12">
      <t>ホン</t>
    </rPh>
    <rPh sb="12" eb="13">
      <t>タ</t>
    </rPh>
    <rPh sb="17" eb="18">
      <t>リン</t>
    </rPh>
    <rPh sb="25" eb="26">
      <t>エン</t>
    </rPh>
    <phoneticPr fontId="8"/>
  </si>
  <si>
    <t>秋田　ミディ胡蝶蘭（3本立ち／33輪）14,300円</t>
    <rPh sb="11" eb="12">
      <t>ホン</t>
    </rPh>
    <rPh sb="12" eb="13">
      <t>タ</t>
    </rPh>
    <rPh sb="17" eb="18">
      <t>リン</t>
    </rPh>
    <rPh sb="25" eb="26">
      <t>エン</t>
    </rPh>
    <phoneticPr fontId="8"/>
  </si>
  <si>
    <t>秋田　ミディ胡蝶蘭（2本立ち／18輪）7,700円</t>
    <rPh sb="11" eb="12">
      <t>ホン</t>
    </rPh>
    <rPh sb="12" eb="13">
      <t>タ</t>
    </rPh>
    <rPh sb="17" eb="18">
      <t>リン</t>
    </rPh>
    <rPh sb="24" eb="25">
      <t>エン</t>
    </rPh>
    <phoneticPr fontId="8"/>
  </si>
  <si>
    <t>宮城　大輪胡蝶蘭（3本立ち／50輪） 41,800円</t>
    <rPh sb="3" eb="5">
      <t>タイリン</t>
    </rPh>
    <rPh sb="10" eb="11">
      <t>ホン</t>
    </rPh>
    <rPh sb="11" eb="12">
      <t>タ</t>
    </rPh>
    <rPh sb="16" eb="17">
      <t>リン</t>
    </rPh>
    <rPh sb="25" eb="26">
      <t>エン</t>
    </rPh>
    <phoneticPr fontId="8"/>
  </si>
  <si>
    <t>宮城　大輪胡蝶蘭（3本立ち／45輪） 33,000円</t>
    <rPh sb="3" eb="5">
      <t>タイリン</t>
    </rPh>
    <rPh sb="10" eb="11">
      <t>ホン</t>
    </rPh>
    <rPh sb="11" eb="12">
      <t>タ</t>
    </rPh>
    <rPh sb="16" eb="17">
      <t>リン</t>
    </rPh>
    <rPh sb="25" eb="26">
      <t>エン</t>
    </rPh>
    <phoneticPr fontId="8"/>
  </si>
  <si>
    <t>宮城　大輪胡蝶蘭（3本立ち／39輪） 27,500円</t>
    <rPh sb="3" eb="5">
      <t>タイリン</t>
    </rPh>
    <rPh sb="10" eb="11">
      <t>ホン</t>
    </rPh>
    <rPh sb="11" eb="12">
      <t>タ</t>
    </rPh>
    <rPh sb="16" eb="17">
      <t>リン</t>
    </rPh>
    <rPh sb="25" eb="26">
      <t>エン</t>
    </rPh>
    <phoneticPr fontId="8"/>
  </si>
  <si>
    <t>宮城　大輪胡蝶蘭（3本立ち／33輪） 22,000円</t>
    <rPh sb="3" eb="5">
      <t>タイリン</t>
    </rPh>
    <rPh sb="10" eb="11">
      <t>ホン</t>
    </rPh>
    <rPh sb="11" eb="12">
      <t>タ</t>
    </rPh>
    <rPh sb="16" eb="17">
      <t>リン</t>
    </rPh>
    <rPh sb="25" eb="26">
      <t>エン</t>
    </rPh>
    <phoneticPr fontId="8"/>
  </si>
  <si>
    <t>宮城　大輪胡蝶蘭（2本立ち／20輪） 20,900円</t>
    <rPh sb="3" eb="5">
      <t>タイリン</t>
    </rPh>
    <rPh sb="10" eb="11">
      <t>ホン</t>
    </rPh>
    <rPh sb="11" eb="12">
      <t>タ</t>
    </rPh>
    <rPh sb="16" eb="17">
      <t>リン</t>
    </rPh>
    <rPh sb="25" eb="26">
      <t>エン</t>
    </rPh>
    <phoneticPr fontId="8"/>
  </si>
  <si>
    <t>宮城　ミディ胡蝶蘭（5本立ち／50輪） 25,300円</t>
    <rPh sb="15" eb="16">
      <t>ホン</t>
    </rPh>
    <rPh sb="16" eb="17">
      <t>タ</t>
    </rPh>
    <rPh sb="21" eb="22">
      <t>リンエン</t>
    </rPh>
    <phoneticPr fontId="8"/>
  </si>
  <si>
    <t>宮城　ミディ胡蝶蘭（3本立ち／42輪）16,500円</t>
    <rPh sb="11" eb="12">
      <t>ホン</t>
    </rPh>
    <rPh sb="12" eb="13">
      <t>タ</t>
    </rPh>
    <rPh sb="17" eb="18">
      <t>リン</t>
    </rPh>
    <rPh sb="25" eb="26">
      <t>エン</t>
    </rPh>
    <phoneticPr fontId="8"/>
  </si>
  <si>
    <t>宮城　ミディ胡蝶蘭（3本立ち／33輪）14,300円</t>
    <rPh sb="11" eb="12">
      <t>ホン</t>
    </rPh>
    <rPh sb="12" eb="13">
      <t>タ</t>
    </rPh>
    <rPh sb="17" eb="18">
      <t>リン</t>
    </rPh>
    <rPh sb="25" eb="26">
      <t>エン</t>
    </rPh>
    <phoneticPr fontId="8"/>
  </si>
  <si>
    <t>宮城　ミディ胡蝶蘭（2本立ち／18輪）7,700円</t>
    <rPh sb="11" eb="12">
      <t>ホン</t>
    </rPh>
    <rPh sb="12" eb="13">
      <t>タ</t>
    </rPh>
    <rPh sb="17" eb="18">
      <t>リン</t>
    </rPh>
    <rPh sb="24" eb="25">
      <t>エン</t>
    </rPh>
    <phoneticPr fontId="8"/>
  </si>
  <si>
    <t>山形　大輪胡蝶蘭（3本立ち／50輪） 41,800円</t>
    <rPh sb="3" eb="5">
      <t>タイリン</t>
    </rPh>
    <rPh sb="10" eb="11">
      <t>ホン</t>
    </rPh>
    <rPh sb="11" eb="12">
      <t>タ</t>
    </rPh>
    <rPh sb="16" eb="17">
      <t>リン</t>
    </rPh>
    <rPh sb="25" eb="26">
      <t>エン</t>
    </rPh>
    <phoneticPr fontId="8"/>
  </si>
  <si>
    <t>山形　大輪胡蝶蘭（3本立ち／45輪） 33,000円</t>
    <rPh sb="3" eb="5">
      <t>タイリン</t>
    </rPh>
    <rPh sb="10" eb="11">
      <t>ホン</t>
    </rPh>
    <rPh sb="11" eb="12">
      <t>タ</t>
    </rPh>
    <rPh sb="16" eb="17">
      <t>リン</t>
    </rPh>
    <rPh sb="25" eb="26">
      <t>エン</t>
    </rPh>
    <phoneticPr fontId="8"/>
  </si>
  <si>
    <t>山形　大輪胡蝶蘭（3本立ち／39輪） 27,500円</t>
    <rPh sb="3" eb="5">
      <t>タイリン</t>
    </rPh>
    <rPh sb="10" eb="11">
      <t>ホン</t>
    </rPh>
    <rPh sb="11" eb="12">
      <t>タ</t>
    </rPh>
    <rPh sb="16" eb="17">
      <t>リン</t>
    </rPh>
    <rPh sb="25" eb="26">
      <t>エン</t>
    </rPh>
    <phoneticPr fontId="8"/>
  </si>
  <si>
    <t>山形　大輪胡蝶蘭（3本立ち／33輪） 22,000円</t>
    <rPh sb="3" eb="5">
      <t>タイリン</t>
    </rPh>
    <rPh sb="10" eb="11">
      <t>ホン</t>
    </rPh>
    <rPh sb="11" eb="12">
      <t>タ</t>
    </rPh>
    <rPh sb="16" eb="17">
      <t>リン</t>
    </rPh>
    <rPh sb="25" eb="26">
      <t>エン</t>
    </rPh>
    <phoneticPr fontId="8"/>
  </si>
  <si>
    <t>山形　大輪胡蝶蘭（2本立ち／20輪） 20,900円</t>
    <rPh sb="3" eb="5">
      <t>タイリン</t>
    </rPh>
    <rPh sb="10" eb="11">
      <t>ホン</t>
    </rPh>
    <rPh sb="11" eb="12">
      <t>タ</t>
    </rPh>
    <rPh sb="16" eb="17">
      <t>リン</t>
    </rPh>
    <rPh sb="25" eb="26">
      <t>エン</t>
    </rPh>
    <phoneticPr fontId="8"/>
  </si>
  <si>
    <t>山形　ミディ胡蝶蘭（5本立ち／50輪） 25,300円</t>
    <rPh sb="15" eb="16">
      <t>ホン</t>
    </rPh>
    <rPh sb="16" eb="17">
      <t>タ</t>
    </rPh>
    <rPh sb="21" eb="22">
      <t>リンエン</t>
    </rPh>
    <phoneticPr fontId="8"/>
  </si>
  <si>
    <t>山形　ミディ胡蝶蘭（3本立ち／42輪）16,500円</t>
    <rPh sb="11" eb="12">
      <t>ホン</t>
    </rPh>
    <rPh sb="12" eb="13">
      <t>タ</t>
    </rPh>
    <rPh sb="17" eb="18">
      <t>リン</t>
    </rPh>
    <rPh sb="25" eb="26">
      <t>エン</t>
    </rPh>
    <phoneticPr fontId="8"/>
  </si>
  <si>
    <t>山形　ミディ胡蝶蘭（3本立ち／33輪）14,300円</t>
    <rPh sb="11" eb="12">
      <t>ホン</t>
    </rPh>
    <rPh sb="12" eb="13">
      <t>タ</t>
    </rPh>
    <rPh sb="17" eb="18">
      <t>リン</t>
    </rPh>
    <rPh sb="25" eb="26">
      <t>エン</t>
    </rPh>
    <phoneticPr fontId="8"/>
  </si>
  <si>
    <t>山形　ミディ胡蝶蘭（2本立ち／18輪）7,700円</t>
    <rPh sb="11" eb="12">
      <t>ホン</t>
    </rPh>
    <rPh sb="12" eb="13">
      <t>タ</t>
    </rPh>
    <rPh sb="17" eb="18">
      <t>リン</t>
    </rPh>
    <rPh sb="24" eb="25">
      <t>エン</t>
    </rPh>
    <phoneticPr fontId="8"/>
  </si>
  <si>
    <t>福島　大輪胡蝶蘭（3本立ち／50輪） 41,800円</t>
    <rPh sb="3" eb="5">
      <t>タイリン</t>
    </rPh>
    <rPh sb="10" eb="11">
      <t>ホン</t>
    </rPh>
    <rPh sb="11" eb="12">
      <t>タ</t>
    </rPh>
    <rPh sb="16" eb="17">
      <t>リン</t>
    </rPh>
    <rPh sb="25" eb="26">
      <t>エン</t>
    </rPh>
    <phoneticPr fontId="8"/>
  </si>
  <si>
    <t>福島　大輪胡蝶蘭（3本立ち／45輪） 33,000円</t>
    <rPh sb="3" eb="5">
      <t>タイリン</t>
    </rPh>
    <rPh sb="10" eb="11">
      <t>ホン</t>
    </rPh>
    <rPh sb="11" eb="12">
      <t>タ</t>
    </rPh>
    <rPh sb="16" eb="17">
      <t>リン</t>
    </rPh>
    <rPh sb="25" eb="26">
      <t>エン</t>
    </rPh>
    <phoneticPr fontId="8"/>
  </si>
  <si>
    <t>福島　大輪胡蝶蘭（3本立ち／39輪） 27,500円</t>
    <rPh sb="3" eb="5">
      <t>タイリン</t>
    </rPh>
    <rPh sb="10" eb="11">
      <t>ホン</t>
    </rPh>
    <rPh sb="11" eb="12">
      <t>タ</t>
    </rPh>
    <rPh sb="16" eb="17">
      <t>リン</t>
    </rPh>
    <rPh sb="25" eb="26">
      <t>エン</t>
    </rPh>
    <phoneticPr fontId="8"/>
  </si>
  <si>
    <t>福島　大輪胡蝶蘭（3本立ち／33輪） 22,000円</t>
    <rPh sb="3" eb="5">
      <t>タイリン</t>
    </rPh>
    <rPh sb="10" eb="11">
      <t>ホン</t>
    </rPh>
    <rPh sb="11" eb="12">
      <t>タ</t>
    </rPh>
    <rPh sb="16" eb="17">
      <t>リン</t>
    </rPh>
    <rPh sb="25" eb="26">
      <t>エン</t>
    </rPh>
    <phoneticPr fontId="8"/>
  </si>
  <si>
    <t>福島　大輪胡蝶蘭（2本立ち／20輪） 20,900円</t>
    <rPh sb="3" eb="5">
      <t>タイリン</t>
    </rPh>
    <rPh sb="10" eb="11">
      <t>ホン</t>
    </rPh>
    <rPh sb="11" eb="12">
      <t>タ</t>
    </rPh>
    <rPh sb="16" eb="17">
      <t>リン</t>
    </rPh>
    <rPh sb="25" eb="26">
      <t>エン</t>
    </rPh>
    <phoneticPr fontId="8"/>
  </si>
  <si>
    <t>福島　ミディ胡蝶蘭（5本立ち／50輪） 25,300円</t>
    <rPh sb="15" eb="16">
      <t>ホン</t>
    </rPh>
    <rPh sb="16" eb="17">
      <t>タ</t>
    </rPh>
    <rPh sb="21" eb="22">
      <t>リンエン</t>
    </rPh>
    <phoneticPr fontId="8"/>
  </si>
  <si>
    <t>福島　ミディ胡蝶蘭（3本立ち／42輪）16,500円</t>
    <rPh sb="11" eb="12">
      <t>ホン</t>
    </rPh>
    <rPh sb="12" eb="13">
      <t>タ</t>
    </rPh>
    <rPh sb="17" eb="18">
      <t>リン</t>
    </rPh>
    <rPh sb="25" eb="26">
      <t>エン</t>
    </rPh>
    <phoneticPr fontId="8"/>
  </si>
  <si>
    <t>福島　ミディ胡蝶蘭（3本立ち／33輪）14,300円</t>
    <rPh sb="11" eb="12">
      <t>ホン</t>
    </rPh>
    <rPh sb="12" eb="13">
      <t>タ</t>
    </rPh>
    <rPh sb="17" eb="18">
      <t>リン</t>
    </rPh>
    <rPh sb="25" eb="26">
      <t>エン</t>
    </rPh>
    <phoneticPr fontId="8"/>
  </si>
  <si>
    <t>福島　ミディ胡蝶蘭（2本立ち／18輪）7,700円</t>
    <rPh sb="11" eb="12">
      <t>ホン</t>
    </rPh>
    <rPh sb="12" eb="13">
      <t>タ</t>
    </rPh>
    <rPh sb="17" eb="18">
      <t>リン</t>
    </rPh>
    <rPh sb="24" eb="25">
      <t>エン</t>
    </rPh>
    <phoneticPr fontId="8"/>
  </si>
  <si>
    <t>茨木　大輪胡蝶蘭（3本立ち／50輪） 41,800円</t>
    <rPh sb="3" eb="5">
      <t>タイリン</t>
    </rPh>
    <rPh sb="10" eb="11">
      <t>ホン</t>
    </rPh>
    <rPh sb="11" eb="12">
      <t>タ</t>
    </rPh>
    <rPh sb="16" eb="17">
      <t>リン</t>
    </rPh>
    <rPh sb="25" eb="26">
      <t>エン</t>
    </rPh>
    <phoneticPr fontId="8"/>
  </si>
  <si>
    <t>茨木　大輪胡蝶蘭（3本立ち／45輪） 33,000円</t>
    <rPh sb="3" eb="5">
      <t>タイリン</t>
    </rPh>
    <rPh sb="10" eb="11">
      <t>ホン</t>
    </rPh>
    <rPh sb="11" eb="12">
      <t>タ</t>
    </rPh>
    <rPh sb="16" eb="17">
      <t>リン</t>
    </rPh>
    <rPh sb="25" eb="26">
      <t>エン</t>
    </rPh>
    <phoneticPr fontId="8"/>
  </si>
  <si>
    <t>茨木　大輪胡蝶蘭（3本立ち／39輪） 27,500円</t>
    <rPh sb="3" eb="5">
      <t>タイリン</t>
    </rPh>
    <rPh sb="10" eb="11">
      <t>ホン</t>
    </rPh>
    <rPh sb="11" eb="12">
      <t>タ</t>
    </rPh>
    <rPh sb="16" eb="17">
      <t>リン</t>
    </rPh>
    <rPh sb="25" eb="26">
      <t>エン</t>
    </rPh>
    <phoneticPr fontId="8"/>
  </si>
  <si>
    <t>茨木　大輪胡蝶蘭（3本立ち／33輪） 22,000円</t>
    <rPh sb="3" eb="5">
      <t>タイリン</t>
    </rPh>
    <rPh sb="10" eb="11">
      <t>ホン</t>
    </rPh>
    <rPh sb="11" eb="12">
      <t>タ</t>
    </rPh>
    <rPh sb="16" eb="17">
      <t>リン</t>
    </rPh>
    <rPh sb="25" eb="26">
      <t>エン</t>
    </rPh>
    <phoneticPr fontId="8"/>
  </si>
  <si>
    <t>茨木　大輪胡蝶蘭（2本立ち／20輪） 20,900円</t>
    <rPh sb="3" eb="5">
      <t>タイリン</t>
    </rPh>
    <rPh sb="10" eb="11">
      <t>ホン</t>
    </rPh>
    <rPh sb="11" eb="12">
      <t>タ</t>
    </rPh>
    <rPh sb="16" eb="17">
      <t>リン</t>
    </rPh>
    <rPh sb="25" eb="26">
      <t>エン</t>
    </rPh>
    <phoneticPr fontId="8"/>
  </si>
  <si>
    <t>茨木　ミディ胡蝶蘭（5本立ち／50輪） 25,300円</t>
    <rPh sb="15" eb="16">
      <t>ホン</t>
    </rPh>
    <rPh sb="16" eb="17">
      <t>タ</t>
    </rPh>
    <rPh sb="21" eb="22">
      <t>リンエン</t>
    </rPh>
    <phoneticPr fontId="8"/>
  </si>
  <si>
    <t>茨木　ミディ胡蝶蘭（3本立ち／42輪）16,500円</t>
    <rPh sb="11" eb="12">
      <t>ホン</t>
    </rPh>
    <rPh sb="12" eb="13">
      <t>タ</t>
    </rPh>
    <rPh sb="17" eb="18">
      <t>リン</t>
    </rPh>
    <rPh sb="25" eb="26">
      <t>エン</t>
    </rPh>
    <phoneticPr fontId="8"/>
  </si>
  <si>
    <t>茨木　ミディ胡蝶蘭（3本立ち／33輪）14,300円</t>
    <rPh sb="11" eb="12">
      <t>ホン</t>
    </rPh>
    <rPh sb="12" eb="13">
      <t>タ</t>
    </rPh>
    <rPh sb="17" eb="18">
      <t>リン</t>
    </rPh>
    <rPh sb="25" eb="26">
      <t>エン</t>
    </rPh>
    <phoneticPr fontId="8"/>
  </si>
  <si>
    <t>茨木　ミディ胡蝶蘭（2本立ち／18輪）7,700円</t>
    <rPh sb="11" eb="12">
      <t>ホン</t>
    </rPh>
    <rPh sb="12" eb="13">
      <t>タ</t>
    </rPh>
    <rPh sb="17" eb="18">
      <t>リン</t>
    </rPh>
    <rPh sb="24" eb="25">
      <t>エン</t>
    </rPh>
    <phoneticPr fontId="8"/>
  </si>
  <si>
    <t>栃木　大輪胡蝶蘭（3本立ち／50輪） 41,800円</t>
    <rPh sb="3" eb="5">
      <t>タイリン</t>
    </rPh>
    <rPh sb="10" eb="11">
      <t>ホン</t>
    </rPh>
    <rPh sb="11" eb="12">
      <t>タ</t>
    </rPh>
    <rPh sb="16" eb="17">
      <t>リン</t>
    </rPh>
    <rPh sb="25" eb="26">
      <t>エン</t>
    </rPh>
    <phoneticPr fontId="8"/>
  </si>
  <si>
    <t>栃木　大輪胡蝶蘭（3本立ち／45輪） 33,000円</t>
    <rPh sb="3" eb="5">
      <t>タイリン</t>
    </rPh>
    <rPh sb="10" eb="11">
      <t>ホン</t>
    </rPh>
    <rPh sb="11" eb="12">
      <t>タ</t>
    </rPh>
    <rPh sb="16" eb="17">
      <t>リン</t>
    </rPh>
    <rPh sb="25" eb="26">
      <t>エン</t>
    </rPh>
    <phoneticPr fontId="8"/>
  </si>
  <si>
    <t>栃木　大輪胡蝶蘭（3本立ち／39輪） 27,500円</t>
    <rPh sb="3" eb="5">
      <t>タイリン</t>
    </rPh>
    <rPh sb="10" eb="11">
      <t>ホン</t>
    </rPh>
    <rPh sb="11" eb="12">
      <t>タ</t>
    </rPh>
    <rPh sb="16" eb="17">
      <t>リン</t>
    </rPh>
    <rPh sb="25" eb="26">
      <t>エン</t>
    </rPh>
    <phoneticPr fontId="8"/>
  </si>
  <si>
    <t>栃木　大輪胡蝶蘭（3本立ち／33輪） 22,000円</t>
    <rPh sb="3" eb="5">
      <t>タイリン</t>
    </rPh>
    <rPh sb="10" eb="11">
      <t>ホン</t>
    </rPh>
    <rPh sb="11" eb="12">
      <t>タ</t>
    </rPh>
    <rPh sb="16" eb="17">
      <t>リン</t>
    </rPh>
    <rPh sb="25" eb="26">
      <t>エン</t>
    </rPh>
    <phoneticPr fontId="8"/>
  </si>
  <si>
    <t>栃木　大輪胡蝶蘭（2本立ち／20輪） 20,900円</t>
    <rPh sb="3" eb="5">
      <t>タイリン</t>
    </rPh>
    <rPh sb="10" eb="11">
      <t>ホン</t>
    </rPh>
    <rPh sb="11" eb="12">
      <t>タ</t>
    </rPh>
    <rPh sb="16" eb="17">
      <t>リン</t>
    </rPh>
    <rPh sb="25" eb="26">
      <t>エン</t>
    </rPh>
    <phoneticPr fontId="8"/>
  </si>
  <si>
    <t>栃木　ミディ胡蝶蘭（5本立ち／50輪） 25,300円</t>
    <rPh sb="15" eb="16">
      <t>ホン</t>
    </rPh>
    <rPh sb="16" eb="17">
      <t>タ</t>
    </rPh>
    <rPh sb="21" eb="22">
      <t>リンエン</t>
    </rPh>
    <phoneticPr fontId="8"/>
  </si>
  <si>
    <t>栃木　ミディ胡蝶蘭（3本立ち／42輪）16,500円</t>
    <rPh sb="11" eb="12">
      <t>ホン</t>
    </rPh>
    <rPh sb="12" eb="13">
      <t>タ</t>
    </rPh>
    <rPh sb="17" eb="18">
      <t>リン</t>
    </rPh>
    <rPh sb="25" eb="26">
      <t>エン</t>
    </rPh>
    <phoneticPr fontId="8"/>
  </si>
  <si>
    <t>栃木　ミディ胡蝶蘭（3本立ち／33輪）14,300円</t>
    <rPh sb="11" eb="12">
      <t>ホン</t>
    </rPh>
    <rPh sb="12" eb="13">
      <t>タ</t>
    </rPh>
    <rPh sb="17" eb="18">
      <t>リン</t>
    </rPh>
    <rPh sb="25" eb="26">
      <t>エン</t>
    </rPh>
    <phoneticPr fontId="8"/>
  </si>
  <si>
    <t>栃木　ミディ胡蝶蘭（2本立ち／18輪）7,700円</t>
    <rPh sb="11" eb="12">
      <t>ホン</t>
    </rPh>
    <rPh sb="12" eb="13">
      <t>タ</t>
    </rPh>
    <rPh sb="17" eb="18">
      <t>リン</t>
    </rPh>
    <rPh sb="24" eb="25">
      <t>エン</t>
    </rPh>
    <phoneticPr fontId="8"/>
  </si>
  <si>
    <t>群馬　大輪胡蝶蘭（3本立ち／50輪） 41,800円</t>
    <rPh sb="3" eb="5">
      <t>タイリン</t>
    </rPh>
    <rPh sb="10" eb="11">
      <t>ホン</t>
    </rPh>
    <rPh sb="11" eb="12">
      <t>タ</t>
    </rPh>
    <rPh sb="16" eb="17">
      <t>リン</t>
    </rPh>
    <rPh sb="25" eb="26">
      <t>エン</t>
    </rPh>
    <phoneticPr fontId="8"/>
  </si>
  <si>
    <t>群馬　大輪胡蝶蘭（3本立ち／45輪） 33,000円</t>
    <rPh sb="3" eb="5">
      <t>タイリン</t>
    </rPh>
    <rPh sb="10" eb="11">
      <t>ホン</t>
    </rPh>
    <rPh sb="11" eb="12">
      <t>タ</t>
    </rPh>
    <rPh sb="16" eb="17">
      <t>リン</t>
    </rPh>
    <rPh sb="25" eb="26">
      <t>エン</t>
    </rPh>
    <phoneticPr fontId="8"/>
  </si>
  <si>
    <t>群馬　大輪胡蝶蘭（3本立ち／39輪） 27,500円</t>
    <rPh sb="3" eb="5">
      <t>タイリン</t>
    </rPh>
    <rPh sb="10" eb="11">
      <t>ホン</t>
    </rPh>
    <rPh sb="11" eb="12">
      <t>タ</t>
    </rPh>
    <rPh sb="16" eb="17">
      <t>リン</t>
    </rPh>
    <rPh sb="25" eb="26">
      <t>エン</t>
    </rPh>
    <phoneticPr fontId="8"/>
  </si>
  <si>
    <t>群馬　大輪胡蝶蘭（3本立ち／33輪） 22,000円</t>
    <rPh sb="3" eb="5">
      <t>タイリン</t>
    </rPh>
    <rPh sb="10" eb="11">
      <t>ホン</t>
    </rPh>
    <rPh sb="11" eb="12">
      <t>タ</t>
    </rPh>
    <rPh sb="16" eb="17">
      <t>リン</t>
    </rPh>
    <rPh sb="25" eb="26">
      <t>エン</t>
    </rPh>
    <phoneticPr fontId="8"/>
  </si>
  <si>
    <t>群馬　大輪胡蝶蘭（2本立ち／20輪） 20,900円</t>
    <rPh sb="3" eb="5">
      <t>タイリン</t>
    </rPh>
    <rPh sb="10" eb="11">
      <t>ホン</t>
    </rPh>
    <rPh sb="11" eb="12">
      <t>タ</t>
    </rPh>
    <rPh sb="16" eb="17">
      <t>リン</t>
    </rPh>
    <rPh sb="25" eb="26">
      <t>エン</t>
    </rPh>
    <phoneticPr fontId="8"/>
  </si>
  <si>
    <t>群馬　ミディ胡蝶蘭（5本立ち／50輪） 25,300円</t>
    <rPh sb="15" eb="16">
      <t>ホン</t>
    </rPh>
    <rPh sb="16" eb="17">
      <t>タ</t>
    </rPh>
    <rPh sb="21" eb="22">
      <t>リンエン</t>
    </rPh>
    <phoneticPr fontId="8"/>
  </si>
  <si>
    <t>群馬　ミディ胡蝶蘭（3本立ち／42輪）16,500円</t>
    <rPh sb="11" eb="12">
      <t>ホン</t>
    </rPh>
    <rPh sb="12" eb="13">
      <t>タ</t>
    </rPh>
    <rPh sb="17" eb="18">
      <t>リン</t>
    </rPh>
    <rPh sb="25" eb="26">
      <t>エン</t>
    </rPh>
    <phoneticPr fontId="8"/>
  </si>
  <si>
    <t>群馬　ミディ胡蝶蘭（3本立ち／33輪）14,300円</t>
    <rPh sb="11" eb="12">
      <t>ホン</t>
    </rPh>
    <rPh sb="12" eb="13">
      <t>タ</t>
    </rPh>
    <rPh sb="17" eb="18">
      <t>リン</t>
    </rPh>
    <rPh sb="25" eb="26">
      <t>エン</t>
    </rPh>
    <phoneticPr fontId="8"/>
  </si>
  <si>
    <t>群馬　ミディ胡蝶蘭（2本立ち／18輪）7,700円</t>
    <rPh sb="11" eb="12">
      <t>ホン</t>
    </rPh>
    <rPh sb="12" eb="13">
      <t>タ</t>
    </rPh>
    <rPh sb="17" eb="18">
      <t>リン</t>
    </rPh>
    <rPh sb="24" eb="25">
      <t>エン</t>
    </rPh>
    <phoneticPr fontId="8"/>
  </si>
  <si>
    <t>埼玉　大輪胡蝶蘭（3本立ち／50輪） 41,800円</t>
    <rPh sb="3" eb="5">
      <t>タイリン</t>
    </rPh>
    <rPh sb="10" eb="11">
      <t>ホン</t>
    </rPh>
    <rPh sb="11" eb="12">
      <t>タ</t>
    </rPh>
    <rPh sb="16" eb="17">
      <t>リン</t>
    </rPh>
    <rPh sb="25" eb="26">
      <t>エン</t>
    </rPh>
    <phoneticPr fontId="8"/>
  </si>
  <si>
    <t>埼玉　大輪胡蝶蘭（3本立ち／45輪） 33,000円</t>
    <rPh sb="3" eb="5">
      <t>タイリン</t>
    </rPh>
    <rPh sb="10" eb="11">
      <t>ホン</t>
    </rPh>
    <rPh sb="11" eb="12">
      <t>タ</t>
    </rPh>
    <rPh sb="16" eb="17">
      <t>リン</t>
    </rPh>
    <rPh sb="25" eb="26">
      <t>エン</t>
    </rPh>
    <phoneticPr fontId="8"/>
  </si>
  <si>
    <t>埼玉　大輪胡蝶蘭（3本立ち／39輪） 27,500円</t>
    <rPh sb="3" eb="5">
      <t>タイリン</t>
    </rPh>
    <rPh sb="10" eb="11">
      <t>ホン</t>
    </rPh>
    <rPh sb="11" eb="12">
      <t>タ</t>
    </rPh>
    <rPh sb="16" eb="17">
      <t>リン</t>
    </rPh>
    <rPh sb="25" eb="26">
      <t>エン</t>
    </rPh>
    <phoneticPr fontId="8"/>
  </si>
  <si>
    <t>埼玉　大輪胡蝶蘭（3本立ち／33輪） 22,000円</t>
    <rPh sb="3" eb="5">
      <t>タイリン</t>
    </rPh>
    <rPh sb="10" eb="11">
      <t>ホン</t>
    </rPh>
    <rPh sb="11" eb="12">
      <t>タ</t>
    </rPh>
    <rPh sb="16" eb="17">
      <t>リン</t>
    </rPh>
    <rPh sb="25" eb="26">
      <t>エン</t>
    </rPh>
    <phoneticPr fontId="8"/>
  </si>
  <si>
    <t>埼玉　大輪胡蝶蘭（2本立ち／20輪） 20,900円</t>
    <rPh sb="3" eb="5">
      <t>タイリン</t>
    </rPh>
    <rPh sb="10" eb="11">
      <t>ホン</t>
    </rPh>
    <rPh sb="11" eb="12">
      <t>タ</t>
    </rPh>
    <rPh sb="16" eb="17">
      <t>リン</t>
    </rPh>
    <rPh sb="25" eb="26">
      <t>エン</t>
    </rPh>
    <phoneticPr fontId="8"/>
  </si>
  <si>
    <t>埼玉　ミディ胡蝶蘭（5本立ち／50輪） 25,300円</t>
    <rPh sb="15" eb="16">
      <t>ホン</t>
    </rPh>
    <rPh sb="16" eb="17">
      <t>タ</t>
    </rPh>
    <rPh sb="21" eb="22">
      <t>リンエン</t>
    </rPh>
    <phoneticPr fontId="8"/>
  </si>
  <si>
    <t>埼玉　ミディ胡蝶蘭（3本立ち／42輪）16,500円</t>
    <rPh sb="11" eb="12">
      <t>ホン</t>
    </rPh>
    <rPh sb="12" eb="13">
      <t>タ</t>
    </rPh>
    <rPh sb="17" eb="18">
      <t>リン</t>
    </rPh>
    <rPh sb="25" eb="26">
      <t>エン</t>
    </rPh>
    <phoneticPr fontId="8"/>
  </si>
  <si>
    <t>埼玉　ミディ胡蝶蘭（3本立ち／33輪）14,300円</t>
    <rPh sb="11" eb="12">
      <t>ホン</t>
    </rPh>
    <rPh sb="12" eb="13">
      <t>タ</t>
    </rPh>
    <rPh sb="17" eb="18">
      <t>リン</t>
    </rPh>
    <rPh sb="25" eb="26">
      <t>エン</t>
    </rPh>
    <phoneticPr fontId="8"/>
  </si>
  <si>
    <t>埼玉　ミディ胡蝶蘭（2本立ち／18輪）7,700円</t>
    <rPh sb="11" eb="12">
      <t>ホン</t>
    </rPh>
    <rPh sb="12" eb="13">
      <t>タ</t>
    </rPh>
    <rPh sb="17" eb="18">
      <t>リン</t>
    </rPh>
    <rPh sb="24" eb="25">
      <t>エン</t>
    </rPh>
    <phoneticPr fontId="8"/>
  </si>
  <si>
    <t>千葉　大輪胡蝶蘭（3本立ち／50輪） 41,800円</t>
    <rPh sb="3" eb="5">
      <t>タイリン</t>
    </rPh>
    <rPh sb="10" eb="11">
      <t>ホン</t>
    </rPh>
    <rPh sb="11" eb="12">
      <t>タ</t>
    </rPh>
    <rPh sb="16" eb="17">
      <t>リン</t>
    </rPh>
    <rPh sb="25" eb="26">
      <t>エン</t>
    </rPh>
    <phoneticPr fontId="8"/>
  </si>
  <si>
    <t>千葉　大輪胡蝶蘭（3本立ち／45輪） 33,000円</t>
    <rPh sb="3" eb="5">
      <t>タイリン</t>
    </rPh>
    <rPh sb="10" eb="11">
      <t>ホン</t>
    </rPh>
    <rPh sb="11" eb="12">
      <t>タ</t>
    </rPh>
    <rPh sb="16" eb="17">
      <t>リン</t>
    </rPh>
    <rPh sb="25" eb="26">
      <t>エン</t>
    </rPh>
    <phoneticPr fontId="8"/>
  </si>
  <si>
    <t>千葉　大輪胡蝶蘭（3本立ち／39輪） 27,500円</t>
    <rPh sb="3" eb="5">
      <t>タイリン</t>
    </rPh>
    <rPh sb="10" eb="11">
      <t>ホン</t>
    </rPh>
    <rPh sb="11" eb="12">
      <t>タ</t>
    </rPh>
    <rPh sb="16" eb="17">
      <t>リン</t>
    </rPh>
    <rPh sb="25" eb="26">
      <t>エン</t>
    </rPh>
    <phoneticPr fontId="8"/>
  </si>
  <si>
    <t>千葉　大輪胡蝶蘭（3本立ち／33輪） 22,000円</t>
    <rPh sb="3" eb="5">
      <t>タイリン</t>
    </rPh>
    <rPh sb="10" eb="11">
      <t>ホン</t>
    </rPh>
    <rPh sb="11" eb="12">
      <t>タ</t>
    </rPh>
    <rPh sb="16" eb="17">
      <t>リン</t>
    </rPh>
    <rPh sb="25" eb="26">
      <t>エン</t>
    </rPh>
    <phoneticPr fontId="8"/>
  </si>
  <si>
    <t>千葉　大輪胡蝶蘭（2本立ち／20輪） 20,900円</t>
    <rPh sb="3" eb="5">
      <t>タイリン</t>
    </rPh>
    <rPh sb="10" eb="11">
      <t>ホン</t>
    </rPh>
    <rPh sb="11" eb="12">
      <t>タ</t>
    </rPh>
    <rPh sb="16" eb="17">
      <t>リン</t>
    </rPh>
    <rPh sb="25" eb="26">
      <t>エン</t>
    </rPh>
    <phoneticPr fontId="8"/>
  </si>
  <si>
    <t>千葉　ミディ胡蝶蘭（5本立ち／50輪） 25,300円</t>
    <rPh sb="15" eb="16">
      <t>ホン</t>
    </rPh>
    <rPh sb="16" eb="17">
      <t>タ</t>
    </rPh>
    <rPh sb="21" eb="22">
      <t>リンエン</t>
    </rPh>
    <phoneticPr fontId="8"/>
  </si>
  <si>
    <t>千葉　ミディ胡蝶蘭（3本立ち／42輪）16,500円</t>
    <rPh sb="11" eb="12">
      <t>ホン</t>
    </rPh>
    <rPh sb="12" eb="13">
      <t>タ</t>
    </rPh>
    <rPh sb="17" eb="18">
      <t>リン</t>
    </rPh>
    <rPh sb="25" eb="26">
      <t>エン</t>
    </rPh>
    <phoneticPr fontId="8"/>
  </si>
  <si>
    <t>千葉　ミディ胡蝶蘭（3本立ち／33輪）14,300円</t>
    <rPh sb="11" eb="12">
      <t>ホン</t>
    </rPh>
    <rPh sb="12" eb="13">
      <t>タ</t>
    </rPh>
    <rPh sb="17" eb="18">
      <t>リン</t>
    </rPh>
    <rPh sb="25" eb="26">
      <t>エン</t>
    </rPh>
    <phoneticPr fontId="8"/>
  </si>
  <si>
    <t>千葉　ミディ胡蝶蘭（2本立ち／18輪）7,700円</t>
    <rPh sb="11" eb="12">
      <t>ホン</t>
    </rPh>
    <rPh sb="12" eb="13">
      <t>タ</t>
    </rPh>
    <rPh sb="17" eb="18">
      <t>リン</t>
    </rPh>
    <rPh sb="24" eb="25">
      <t>エン</t>
    </rPh>
    <phoneticPr fontId="8"/>
  </si>
  <si>
    <t>神奈川　大輪胡蝶蘭（3本立ち／50輪） 41,800円</t>
    <rPh sb="4" eb="6">
      <t>タイリン</t>
    </rPh>
    <rPh sb="11" eb="12">
      <t>ホン</t>
    </rPh>
    <rPh sb="12" eb="13">
      <t>タ</t>
    </rPh>
    <rPh sb="17" eb="18">
      <t>リン</t>
    </rPh>
    <rPh sb="26" eb="27">
      <t>エン</t>
    </rPh>
    <phoneticPr fontId="8"/>
  </si>
  <si>
    <t>神奈川　大輪胡蝶蘭（3本立ち／45輪） 33,000円</t>
    <rPh sb="4" eb="6">
      <t>タイリン</t>
    </rPh>
    <rPh sb="11" eb="12">
      <t>ホン</t>
    </rPh>
    <rPh sb="12" eb="13">
      <t>タ</t>
    </rPh>
    <rPh sb="17" eb="18">
      <t>リン</t>
    </rPh>
    <rPh sb="26" eb="27">
      <t>エン</t>
    </rPh>
    <phoneticPr fontId="8"/>
  </si>
  <si>
    <t>神奈川　大輪胡蝶蘭（3本立ち／39輪） 27,500円</t>
    <rPh sb="4" eb="6">
      <t>タイリン</t>
    </rPh>
    <rPh sb="11" eb="12">
      <t>ホン</t>
    </rPh>
    <rPh sb="12" eb="13">
      <t>タ</t>
    </rPh>
    <rPh sb="17" eb="18">
      <t>リン</t>
    </rPh>
    <rPh sb="26" eb="27">
      <t>エン</t>
    </rPh>
    <phoneticPr fontId="8"/>
  </si>
  <si>
    <t>神奈川　大輪胡蝶蘭（3本立ち／33輪） 22,000円</t>
    <rPh sb="4" eb="6">
      <t>タイリン</t>
    </rPh>
    <rPh sb="11" eb="12">
      <t>ホン</t>
    </rPh>
    <rPh sb="12" eb="13">
      <t>タ</t>
    </rPh>
    <rPh sb="17" eb="18">
      <t>リン</t>
    </rPh>
    <rPh sb="26" eb="27">
      <t>エン</t>
    </rPh>
    <phoneticPr fontId="8"/>
  </si>
  <si>
    <t>神奈川　大輪胡蝶蘭（2本立ち／20輪） 20,900円</t>
    <rPh sb="4" eb="6">
      <t>タイリン</t>
    </rPh>
    <rPh sb="11" eb="12">
      <t>ホン</t>
    </rPh>
    <rPh sb="12" eb="13">
      <t>タ</t>
    </rPh>
    <rPh sb="17" eb="18">
      <t>リン</t>
    </rPh>
    <rPh sb="26" eb="27">
      <t>エン</t>
    </rPh>
    <phoneticPr fontId="8"/>
  </si>
  <si>
    <t>神奈川　ミディ胡蝶蘭（5本立ち／50輪） 25,300円</t>
    <rPh sb="16" eb="17">
      <t>ホン</t>
    </rPh>
    <rPh sb="17" eb="18">
      <t>タ</t>
    </rPh>
    <rPh sb="22" eb="23">
      <t>リンエン</t>
    </rPh>
    <phoneticPr fontId="8"/>
  </si>
  <si>
    <t>神奈川　ミディ胡蝶蘭（3本立ち／42輪）16,500円</t>
    <rPh sb="12" eb="13">
      <t>ホン</t>
    </rPh>
    <rPh sb="13" eb="14">
      <t>タ</t>
    </rPh>
    <rPh sb="18" eb="19">
      <t>リン</t>
    </rPh>
    <rPh sb="26" eb="27">
      <t>エン</t>
    </rPh>
    <phoneticPr fontId="8"/>
  </si>
  <si>
    <t>神奈川　ミディ胡蝶蘭（3本立ち／33輪）14,300円</t>
    <rPh sb="12" eb="13">
      <t>ホン</t>
    </rPh>
    <rPh sb="13" eb="14">
      <t>タ</t>
    </rPh>
    <rPh sb="18" eb="19">
      <t>リン</t>
    </rPh>
    <rPh sb="26" eb="27">
      <t>エン</t>
    </rPh>
    <phoneticPr fontId="8"/>
  </si>
  <si>
    <t>神奈川　ミディ胡蝶蘭（2本立ち／18輪）7,700円</t>
    <rPh sb="12" eb="13">
      <t>ホン</t>
    </rPh>
    <rPh sb="13" eb="14">
      <t>タ</t>
    </rPh>
    <rPh sb="18" eb="19">
      <t>リン</t>
    </rPh>
    <rPh sb="25" eb="26">
      <t>エン</t>
    </rPh>
    <phoneticPr fontId="8"/>
  </si>
  <si>
    <t>新潟　大輪胡蝶蘭（3本立ち／50輪） 41,800円</t>
    <rPh sb="3" eb="5">
      <t>タイリン</t>
    </rPh>
    <rPh sb="10" eb="11">
      <t>ホン</t>
    </rPh>
    <rPh sb="11" eb="12">
      <t>タ</t>
    </rPh>
    <rPh sb="16" eb="17">
      <t>リン</t>
    </rPh>
    <rPh sb="25" eb="26">
      <t>エン</t>
    </rPh>
    <phoneticPr fontId="8"/>
  </si>
  <si>
    <t>新潟　大輪胡蝶蘭（3本立ち／45輪） 33,000円</t>
    <rPh sb="3" eb="5">
      <t>タイリン</t>
    </rPh>
    <rPh sb="10" eb="11">
      <t>ホン</t>
    </rPh>
    <rPh sb="11" eb="12">
      <t>タ</t>
    </rPh>
    <rPh sb="16" eb="17">
      <t>リン</t>
    </rPh>
    <rPh sb="25" eb="26">
      <t>エン</t>
    </rPh>
    <phoneticPr fontId="8"/>
  </si>
  <si>
    <t>新潟　大輪胡蝶蘭（3本立ち／39輪） 27,500円</t>
    <rPh sb="3" eb="5">
      <t>タイリン</t>
    </rPh>
    <rPh sb="10" eb="11">
      <t>ホン</t>
    </rPh>
    <rPh sb="11" eb="12">
      <t>タ</t>
    </rPh>
    <rPh sb="16" eb="17">
      <t>リン</t>
    </rPh>
    <rPh sb="25" eb="26">
      <t>エン</t>
    </rPh>
    <phoneticPr fontId="8"/>
  </si>
  <si>
    <t>新潟　大輪胡蝶蘭（3本立ち／33輪） 22,000円</t>
    <rPh sb="3" eb="5">
      <t>タイリン</t>
    </rPh>
    <rPh sb="10" eb="11">
      <t>ホン</t>
    </rPh>
    <rPh sb="11" eb="12">
      <t>タ</t>
    </rPh>
    <rPh sb="16" eb="17">
      <t>リン</t>
    </rPh>
    <rPh sb="25" eb="26">
      <t>エン</t>
    </rPh>
    <phoneticPr fontId="8"/>
  </si>
  <si>
    <t>新潟　大輪胡蝶蘭（2本立ち／20輪） 20,900円</t>
    <rPh sb="3" eb="5">
      <t>タイリン</t>
    </rPh>
    <rPh sb="10" eb="11">
      <t>ホン</t>
    </rPh>
    <rPh sb="11" eb="12">
      <t>タ</t>
    </rPh>
    <rPh sb="16" eb="17">
      <t>リン</t>
    </rPh>
    <rPh sb="25" eb="26">
      <t>エン</t>
    </rPh>
    <phoneticPr fontId="8"/>
  </si>
  <si>
    <t>新潟　ミディ胡蝶蘭（5本立ち／50輪） 25,300円</t>
    <rPh sb="15" eb="16">
      <t>ホン</t>
    </rPh>
    <rPh sb="16" eb="17">
      <t>タ</t>
    </rPh>
    <rPh sb="21" eb="22">
      <t>リンエン</t>
    </rPh>
    <phoneticPr fontId="8"/>
  </si>
  <si>
    <t>新潟　ミディ胡蝶蘭（3本立ち／42輪）16,500円</t>
    <rPh sb="11" eb="12">
      <t>ホン</t>
    </rPh>
    <rPh sb="12" eb="13">
      <t>タ</t>
    </rPh>
    <rPh sb="17" eb="18">
      <t>リン</t>
    </rPh>
    <rPh sb="25" eb="26">
      <t>エン</t>
    </rPh>
    <phoneticPr fontId="8"/>
  </si>
  <si>
    <t>新潟　ミディ胡蝶蘭（3本立ち／33輪）14,300円</t>
    <rPh sb="11" eb="12">
      <t>ホン</t>
    </rPh>
    <rPh sb="12" eb="13">
      <t>タ</t>
    </rPh>
    <rPh sb="17" eb="18">
      <t>リン</t>
    </rPh>
    <rPh sb="25" eb="26">
      <t>エン</t>
    </rPh>
    <phoneticPr fontId="8"/>
  </si>
  <si>
    <t>新潟　ミディ胡蝶蘭（2本立ち／18輪）7,700円</t>
    <rPh sb="11" eb="12">
      <t>ホン</t>
    </rPh>
    <rPh sb="12" eb="13">
      <t>タ</t>
    </rPh>
    <rPh sb="17" eb="18">
      <t>リン</t>
    </rPh>
    <rPh sb="24" eb="25">
      <t>エン</t>
    </rPh>
    <phoneticPr fontId="8"/>
  </si>
  <si>
    <t>富山　大輪胡蝶蘭（3本立ち／50輪） 41,800円</t>
    <rPh sb="3" eb="5">
      <t>タイリン</t>
    </rPh>
    <rPh sb="10" eb="11">
      <t>ホン</t>
    </rPh>
    <rPh sb="11" eb="12">
      <t>タ</t>
    </rPh>
    <rPh sb="16" eb="17">
      <t>リン</t>
    </rPh>
    <rPh sb="25" eb="26">
      <t>エン</t>
    </rPh>
    <phoneticPr fontId="8"/>
  </si>
  <si>
    <t>富山　大輪胡蝶蘭（3本立ち／45輪） 33,000円</t>
    <rPh sb="3" eb="5">
      <t>タイリン</t>
    </rPh>
    <rPh sb="10" eb="11">
      <t>ホン</t>
    </rPh>
    <rPh sb="11" eb="12">
      <t>タ</t>
    </rPh>
    <rPh sb="16" eb="17">
      <t>リン</t>
    </rPh>
    <rPh sb="25" eb="26">
      <t>エン</t>
    </rPh>
    <phoneticPr fontId="8"/>
  </si>
  <si>
    <t>富山　大輪胡蝶蘭（3本立ち／39輪） 27,500円</t>
    <rPh sb="3" eb="5">
      <t>タイリン</t>
    </rPh>
    <rPh sb="10" eb="11">
      <t>ホン</t>
    </rPh>
    <rPh sb="11" eb="12">
      <t>タ</t>
    </rPh>
    <rPh sb="16" eb="17">
      <t>リン</t>
    </rPh>
    <rPh sb="25" eb="26">
      <t>エン</t>
    </rPh>
    <phoneticPr fontId="8"/>
  </si>
  <si>
    <t>富山　大輪胡蝶蘭（3本立ち／33輪） 22,000円</t>
    <rPh sb="3" eb="5">
      <t>タイリン</t>
    </rPh>
    <rPh sb="10" eb="11">
      <t>ホン</t>
    </rPh>
    <rPh sb="11" eb="12">
      <t>タ</t>
    </rPh>
    <rPh sb="16" eb="17">
      <t>リン</t>
    </rPh>
    <rPh sb="25" eb="26">
      <t>エン</t>
    </rPh>
    <phoneticPr fontId="8"/>
  </si>
  <si>
    <t>富山　大輪胡蝶蘭（2本立ち／20輪） 20,900円</t>
    <rPh sb="3" eb="5">
      <t>タイリン</t>
    </rPh>
    <rPh sb="10" eb="11">
      <t>ホン</t>
    </rPh>
    <rPh sb="11" eb="12">
      <t>タ</t>
    </rPh>
    <rPh sb="16" eb="17">
      <t>リン</t>
    </rPh>
    <rPh sb="25" eb="26">
      <t>エン</t>
    </rPh>
    <phoneticPr fontId="8"/>
  </si>
  <si>
    <t>富山　ミディ胡蝶蘭（5本立ち／50輪） 25,300円</t>
    <rPh sb="15" eb="16">
      <t>ホン</t>
    </rPh>
    <rPh sb="16" eb="17">
      <t>タ</t>
    </rPh>
    <rPh sb="21" eb="22">
      <t>リンエン</t>
    </rPh>
    <phoneticPr fontId="8"/>
  </si>
  <si>
    <t>富山　ミディ胡蝶蘭（3本立ち／42輪）16,500円</t>
    <rPh sb="11" eb="12">
      <t>ホン</t>
    </rPh>
    <rPh sb="12" eb="13">
      <t>タ</t>
    </rPh>
    <rPh sb="17" eb="18">
      <t>リン</t>
    </rPh>
    <rPh sb="25" eb="26">
      <t>エン</t>
    </rPh>
    <phoneticPr fontId="8"/>
  </si>
  <si>
    <t>富山　ミディ胡蝶蘭（3本立ち／33輪）14,300円</t>
    <rPh sb="11" eb="12">
      <t>ホン</t>
    </rPh>
    <rPh sb="12" eb="13">
      <t>タ</t>
    </rPh>
    <rPh sb="17" eb="18">
      <t>リン</t>
    </rPh>
    <rPh sb="25" eb="26">
      <t>エン</t>
    </rPh>
    <phoneticPr fontId="8"/>
  </si>
  <si>
    <t>富山　ミディ胡蝶蘭（2本立ち／18輪）7,700円</t>
    <rPh sb="11" eb="12">
      <t>ホン</t>
    </rPh>
    <rPh sb="12" eb="13">
      <t>タ</t>
    </rPh>
    <rPh sb="17" eb="18">
      <t>リン</t>
    </rPh>
    <rPh sb="24" eb="25">
      <t>エン</t>
    </rPh>
    <phoneticPr fontId="8"/>
  </si>
  <si>
    <t>石川　大輪胡蝶蘭（3本立ち／50輪） 41,800円</t>
    <rPh sb="3" eb="5">
      <t>タイリン</t>
    </rPh>
    <rPh sb="10" eb="11">
      <t>ホン</t>
    </rPh>
    <rPh sb="11" eb="12">
      <t>タ</t>
    </rPh>
    <rPh sb="16" eb="17">
      <t>リン</t>
    </rPh>
    <rPh sb="25" eb="26">
      <t>エン</t>
    </rPh>
    <phoneticPr fontId="8"/>
  </si>
  <si>
    <t>石川　大輪胡蝶蘭（3本立ち／45輪） 33,000円</t>
    <rPh sb="3" eb="5">
      <t>タイリン</t>
    </rPh>
    <rPh sb="10" eb="11">
      <t>ホン</t>
    </rPh>
    <rPh sb="11" eb="12">
      <t>タ</t>
    </rPh>
    <rPh sb="16" eb="17">
      <t>リン</t>
    </rPh>
    <rPh sb="25" eb="26">
      <t>エン</t>
    </rPh>
    <phoneticPr fontId="8"/>
  </si>
  <si>
    <t>石川　大輪胡蝶蘭（3本立ち／39輪） 27,500円</t>
    <rPh sb="3" eb="5">
      <t>タイリン</t>
    </rPh>
    <rPh sb="10" eb="11">
      <t>ホン</t>
    </rPh>
    <rPh sb="11" eb="12">
      <t>タ</t>
    </rPh>
    <rPh sb="16" eb="17">
      <t>リン</t>
    </rPh>
    <rPh sb="25" eb="26">
      <t>エン</t>
    </rPh>
    <phoneticPr fontId="8"/>
  </si>
  <si>
    <t>石川　大輪胡蝶蘭（3本立ち／33輪） 22,000円</t>
    <rPh sb="3" eb="5">
      <t>タイリン</t>
    </rPh>
    <rPh sb="10" eb="11">
      <t>ホン</t>
    </rPh>
    <rPh sb="11" eb="12">
      <t>タ</t>
    </rPh>
    <rPh sb="16" eb="17">
      <t>リン</t>
    </rPh>
    <rPh sb="25" eb="26">
      <t>エン</t>
    </rPh>
    <phoneticPr fontId="8"/>
  </si>
  <si>
    <t>石川　大輪胡蝶蘭（2本立ち／20輪） 20,900円</t>
    <rPh sb="3" eb="5">
      <t>タイリン</t>
    </rPh>
    <rPh sb="10" eb="11">
      <t>ホン</t>
    </rPh>
    <rPh sb="11" eb="12">
      <t>タ</t>
    </rPh>
    <rPh sb="16" eb="17">
      <t>リン</t>
    </rPh>
    <rPh sb="25" eb="26">
      <t>エン</t>
    </rPh>
    <phoneticPr fontId="8"/>
  </si>
  <si>
    <t>石川　ミディ胡蝶蘭（5本立ち／50輪） 25,300円</t>
    <rPh sb="15" eb="16">
      <t>ホン</t>
    </rPh>
    <rPh sb="16" eb="17">
      <t>タ</t>
    </rPh>
    <rPh sb="21" eb="22">
      <t>リンエン</t>
    </rPh>
    <phoneticPr fontId="8"/>
  </si>
  <si>
    <t>石川　ミディ胡蝶蘭（3本立ち／42輪）16,500円</t>
    <rPh sb="11" eb="12">
      <t>ホン</t>
    </rPh>
    <rPh sb="12" eb="13">
      <t>タ</t>
    </rPh>
    <rPh sb="17" eb="18">
      <t>リン</t>
    </rPh>
    <rPh sb="25" eb="26">
      <t>エン</t>
    </rPh>
    <phoneticPr fontId="8"/>
  </si>
  <si>
    <t>石川　ミディ胡蝶蘭（3本立ち／33輪）14,300円</t>
    <rPh sb="11" eb="12">
      <t>ホン</t>
    </rPh>
    <rPh sb="12" eb="13">
      <t>タ</t>
    </rPh>
    <rPh sb="17" eb="18">
      <t>リン</t>
    </rPh>
    <rPh sb="25" eb="26">
      <t>エン</t>
    </rPh>
    <phoneticPr fontId="8"/>
  </si>
  <si>
    <t>石川　ミディ胡蝶蘭（2本立ち／18輪）7,700円</t>
    <rPh sb="11" eb="12">
      <t>ホン</t>
    </rPh>
    <rPh sb="12" eb="13">
      <t>タ</t>
    </rPh>
    <rPh sb="17" eb="18">
      <t>リン</t>
    </rPh>
    <rPh sb="24" eb="25">
      <t>エン</t>
    </rPh>
    <phoneticPr fontId="8"/>
  </si>
  <si>
    <t>福井　大輪胡蝶蘭（3本立ち／50輪） 41,800円</t>
    <rPh sb="3" eb="5">
      <t>タイリン</t>
    </rPh>
    <rPh sb="10" eb="11">
      <t>ホン</t>
    </rPh>
    <rPh sb="11" eb="12">
      <t>タ</t>
    </rPh>
    <rPh sb="16" eb="17">
      <t>リン</t>
    </rPh>
    <rPh sb="25" eb="26">
      <t>エン</t>
    </rPh>
    <phoneticPr fontId="8"/>
  </si>
  <si>
    <t>福井　大輪胡蝶蘭（3本立ち／45輪） 33,000円</t>
    <rPh sb="3" eb="5">
      <t>タイリン</t>
    </rPh>
    <rPh sb="10" eb="11">
      <t>ホン</t>
    </rPh>
    <rPh sb="11" eb="12">
      <t>タ</t>
    </rPh>
    <rPh sb="16" eb="17">
      <t>リン</t>
    </rPh>
    <rPh sb="25" eb="26">
      <t>エン</t>
    </rPh>
    <phoneticPr fontId="8"/>
  </si>
  <si>
    <t>福井　大輪胡蝶蘭（3本立ち／39輪） 27,500円</t>
    <rPh sb="3" eb="5">
      <t>タイリン</t>
    </rPh>
    <rPh sb="10" eb="11">
      <t>ホン</t>
    </rPh>
    <rPh sb="11" eb="12">
      <t>タ</t>
    </rPh>
    <rPh sb="16" eb="17">
      <t>リン</t>
    </rPh>
    <rPh sb="25" eb="26">
      <t>エン</t>
    </rPh>
    <phoneticPr fontId="8"/>
  </si>
  <si>
    <t>福井　大輪胡蝶蘭（3本立ち／33輪） 22,000円</t>
    <rPh sb="3" eb="5">
      <t>タイリン</t>
    </rPh>
    <rPh sb="10" eb="11">
      <t>ホン</t>
    </rPh>
    <rPh sb="11" eb="12">
      <t>タ</t>
    </rPh>
    <rPh sb="16" eb="17">
      <t>リン</t>
    </rPh>
    <rPh sb="25" eb="26">
      <t>エン</t>
    </rPh>
    <phoneticPr fontId="8"/>
  </si>
  <si>
    <t>福井　大輪胡蝶蘭（2本立ち／20輪） 20,900円</t>
    <rPh sb="3" eb="5">
      <t>タイリン</t>
    </rPh>
    <rPh sb="10" eb="11">
      <t>ホン</t>
    </rPh>
    <rPh sb="11" eb="12">
      <t>タ</t>
    </rPh>
    <rPh sb="16" eb="17">
      <t>リン</t>
    </rPh>
    <rPh sb="25" eb="26">
      <t>エン</t>
    </rPh>
    <phoneticPr fontId="8"/>
  </si>
  <si>
    <t>福井　ミディ胡蝶蘭（5本立ち／50輪） 25,300円</t>
    <rPh sb="15" eb="16">
      <t>ホン</t>
    </rPh>
    <rPh sb="16" eb="17">
      <t>タ</t>
    </rPh>
    <rPh sb="21" eb="22">
      <t>リンエン</t>
    </rPh>
    <phoneticPr fontId="8"/>
  </si>
  <si>
    <t>福井　ミディ胡蝶蘭（3本立ち／42輪）16,500円</t>
    <rPh sb="11" eb="12">
      <t>ホン</t>
    </rPh>
    <rPh sb="12" eb="13">
      <t>タ</t>
    </rPh>
    <rPh sb="17" eb="18">
      <t>リン</t>
    </rPh>
    <rPh sb="25" eb="26">
      <t>エン</t>
    </rPh>
    <phoneticPr fontId="8"/>
  </si>
  <si>
    <t>福井　ミディ胡蝶蘭（3本立ち／33輪）14,300円</t>
    <rPh sb="11" eb="12">
      <t>ホン</t>
    </rPh>
    <rPh sb="12" eb="13">
      <t>タ</t>
    </rPh>
    <rPh sb="17" eb="18">
      <t>リン</t>
    </rPh>
    <rPh sb="25" eb="26">
      <t>エン</t>
    </rPh>
    <phoneticPr fontId="8"/>
  </si>
  <si>
    <t>福井　ミディ胡蝶蘭（2本立ち／18輪）7,700円</t>
    <rPh sb="11" eb="12">
      <t>ホン</t>
    </rPh>
    <rPh sb="12" eb="13">
      <t>タ</t>
    </rPh>
    <rPh sb="17" eb="18">
      <t>リン</t>
    </rPh>
    <rPh sb="24" eb="25">
      <t>エン</t>
    </rPh>
    <phoneticPr fontId="8"/>
  </si>
  <si>
    <t>山梨　大輪胡蝶蘭（3本立ち／50輪） 41,800円</t>
    <rPh sb="3" eb="5">
      <t>タイリン</t>
    </rPh>
    <rPh sb="10" eb="11">
      <t>ホン</t>
    </rPh>
    <rPh sb="11" eb="12">
      <t>タ</t>
    </rPh>
    <rPh sb="16" eb="17">
      <t>リン</t>
    </rPh>
    <rPh sb="25" eb="26">
      <t>エン</t>
    </rPh>
    <phoneticPr fontId="8"/>
  </si>
  <si>
    <t>山梨　大輪胡蝶蘭（3本立ち／45輪） 33,000円</t>
    <rPh sb="3" eb="5">
      <t>タイリン</t>
    </rPh>
    <rPh sb="10" eb="11">
      <t>ホン</t>
    </rPh>
    <rPh sb="11" eb="12">
      <t>タ</t>
    </rPh>
    <rPh sb="16" eb="17">
      <t>リン</t>
    </rPh>
    <rPh sb="25" eb="26">
      <t>エン</t>
    </rPh>
    <phoneticPr fontId="8"/>
  </si>
  <si>
    <t>山梨　大輪胡蝶蘭（3本立ち／39輪） 27,500円</t>
    <rPh sb="3" eb="5">
      <t>タイリン</t>
    </rPh>
    <rPh sb="10" eb="11">
      <t>ホン</t>
    </rPh>
    <rPh sb="11" eb="12">
      <t>タ</t>
    </rPh>
    <rPh sb="16" eb="17">
      <t>リン</t>
    </rPh>
    <rPh sb="25" eb="26">
      <t>エン</t>
    </rPh>
    <phoneticPr fontId="8"/>
  </si>
  <si>
    <t>山梨　大輪胡蝶蘭（3本立ち／33輪） 22,000円</t>
    <rPh sb="3" eb="5">
      <t>タイリン</t>
    </rPh>
    <rPh sb="10" eb="11">
      <t>ホン</t>
    </rPh>
    <rPh sb="11" eb="12">
      <t>タ</t>
    </rPh>
    <rPh sb="16" eb="17">
      <t>リン</t>
    </rPh>
    <rPh sb="25" eb="26">
      <t>エン</t>
    </rPh>
    <phoneticPr fontId="8"/>
  </si>
  <si>
    <t>山梨　大輪胡蝶蘭（2本立ち／20輪） 20,900円</t>
    <rPh sb="3" eb="5">
      <t>タイリン</t>
    </rPh>
    <rPh sb="10" eb="11">
      <t>ホン</t>
    </rPh>
    <rPh sb="11" eb="12">
      <t>タ</t>
    </rPh>
    <rPh sb="16" eb="17">
      <t>リン</t>
    </rPh>
    <rPh sb="25" eb="26">
      <t>エン</t>
    </rPh>
    <phoneticPr fontId="8"/>
  </si>
  <si>
    <t>山梨　ミディ胡蝶蘭（5本立ち／50輪） 25,300円</t>
    <rPh sb="15" eb="16">
      <t>ホン</t>
    </rPh>
    <rPh sb="16" eb="17">
      <t>タ</t>
    </rPh>
    <rPh sb="21" eb="22">
      <t>リンエン</t>
    </rPh>
    <phoneticPr fontId="8"/>
  </si>
  <si>
    <t>山梨　ミディ胡蝶蘭（3本立ち／42輪）16,500円</t>
    <rPh sb="11" eb="12">
      <t>ホン</t>
    </rPh>
    <rPh sb="12" eb="13">
      <t>タ</t>
    </rPh>
    <rPh sb="17" eb="18">
      <t>リン</t>
    </rPh>
    <rPh sb="25" eb="26">
      <t>エン</t>
    </rPh>
    <phoneticPr fontId="8"/>
  </si>
  <si>
    <t>山梨　ミディ胡蝶蘭（3本立ち／33輪）14,300円</t>
    <rPh sb="11" eb="12">
      <t>ホン</t>
    </rPh>
    <rPh sb="12" eb="13">
      <t>タ</t>
    </rPh>
    <rPh sb="17" eb="18">
      <t>リン</t>
    </rPh>
    <rPh sb="25" eb="26">
      <t>エン</t>
    </rPh>
    <phoneticPr fontId="8"/>
  </si>
  <si>
    <t>山梨　ミディ胡蝶蘭（2本立ち／18輪）7,700円</t>
    <rPh sb="11" eb="12">
      <t>ホン</t>
    </rPh>
    <rPh sb="12" eb="13">
      <t>タ</t>
    </rPh>
    <rPh sb="17" eb="18">
      <t>リン</t>
    </rPh>
    <rPh sb="24" eb="25">
      <t>エン</t>
    </rPh>
    <phoneticPr fontId="8"/>
  </si>
  <si>
    <t>長野　大輪胡蝶蘭（3本立ち／50輪） 41,800円</t>
    <rPh sb="3" eb="5">
      <t>タイリン</t>
    </rPh>
    <rPh sb="10" eb="11">
      <t>ホン</t>
    </rPh>
    <rPh sb="11" eb="12">
      <t>タ</t>
    </rPh>
    <rPh sb="16" eb="17">
      <t>リン</t>
    </rPh>
    <rPh sb="25" eb="26">
      <t>エン</t>
    </rPh>
    <phoneticPr fontId="8"/>
  </si>
  <si>
    <t>長野　大輪胡蝶蘭（3本立ち／45輪） 33,000円</t>
    <rPh sb="3" eb="5">
      <t>タイリン</t>
    </rPh>
    <rPh sb="10" eb="11">
      <t>ホン</t>
    </rPh>
    <rPh sb="11" eb="12">
      <t>タ</t>
    </rPh>
    <rPh sb="16" eb="17">
      <t>リン</t>
    </rPh>
    <rPh sb="25" eb="26">
      <t>エン</t>
    </rPh>
    <phoneticPr fontId="8"/>
  </si>
  <si>
    <t>長野　大輪胡蝶蘭（3本立ち／39輪） 27,500円</t>
    <rPh sb="3" eb="5">
      <t>タイリン</t>
    </rPh>
    <rPh sb="10" eb="11">
      <t>ホン</t>
    </rPh>
    <rPh sb="11" eb="12">
      <t>タ</t>
    </rPh>
    <rPh sb="16" eb="17">
      <t>リン</t>
    </rPh>
    <rPh sb="25" eb="26">
      <t>エン</t>
    </rPh>
    <phoneticPr fontId="8"/>
  </si>
  <si>
    <t>長野　大輪胡蝶蘭（3本立ち／33輪） 22,000円</t>
    <rPh sb="3" eb="5">
      <t>タイリン</t>
    </rPh>
    <rPh sb="10" eb="11">
      <t>ホン</t>
    </rPh>
    <rPh sb="11" eb="12">
      <t>タ</t>
    </rPh>
    <rPh sb="16" eb="17">
      <t>リン</t>
    </rPh>
    <rPh sb="25" eb="26">
      <t>エン</t>
    </rPh>
    <phoneticPr fontId="8"/>
  </si>
  <si>
    <t>長野　大輪胡蝶蘭（2本立ち／20輪） 20,900円</t>
    <rPh sb="3" eb="5">
      <t>タイリン</t>
    </rPh>
    <rPh sb="10" eb="11">
      <t>ホン</t>
    </rPh>
    <rPh sb="11" eb="12">
      <t>タ</t>
    </rPh>
    <rPh sb="16" eb="17">
      <t>リン</t>
    </rPh>
    <rPh sb="25" eb="26">
      <t>エン</t>
    </rPh>
    <phoneticPr fontId="8"/>
  </si>
  <si>
    <t>長野　ミディ胡蝶蘭（5本立ち／50輪） 25,300円</t>
    <rPh sb="15" eb="16">
      <t>ホン</t>
    </rPh>
    <rPh sb="16" eb="17">
      <t>タ</t>
    </rPh>
    <rPh sb="21" eb="22">
      <t>リンエン</t>
    </rPh>
    <phoneticPr fontId="8"/>
  </si>
  <si>
    <t>長野　ミディ胡蝶蘭（3本立ち／42輪）16,500円</t>
    <rPh sb="11" eb="12">
      <t>ホン</t>
    </rPh>
    <rPh sb="12" eb="13">
      <t>タ</t>
    </rPh>
    <rPh sb="17" eb="18">
      <t>リン</t>
    </rPh>
    <rPh sb="25" eb="26">
      <t>エン</t>
    </rPh>
    <phoneticPr fontId="8"/>
  </si>
  <si>
    <t>長野　ミディ胡蝶蘭（3本立ち／33輪）14,300円</t>
    <rPh sb="11" eb="12">
      <t>ホン</t>
    </rPh>
    <rPh sb="12" eb="13">
      <t>タ</t>
    </rPh>
    <rPh sb="17" eb="18">
      <t>リン</t>
    </rPh>
    <rPh sb="25" eb="26">
      <t>エン</t>
    </rPh>
    <phoneticPr fontId="8"/>
  </si>
  <si>
    <t>長野　ミディ胡蝶蘭（2本立ち／18輪）7,700円</t>
    <rPh sb="11" eb="12">
      <t>ホン</t>
    </rPh>
    <rPh sb="12" eb="13">
      <t>タ</t>
    </rPh>
    <rPh sb="17" eb="18">
      <t>リン</t>
    </rPh>
    <rPh sb="24" eb="25">
      <t>エン</t>
    </rPh>
    <phoneticPr fontId="8"/>
  </si>
  <si>
    <t>岐阜　大輪胡蝶蘭（3本立ち／50輪） 41,800円</t>
    <rPh sb="3" eb="5">
      <t>タイリン</t>
    </rPh>
    <rPh sb="10" eb="11">
      <t>ホン</t>
    </rPh>
    <rPh sb="11" eb="12">
      <t>タ</t>
    </rPh>
    <rPh sb="16" eb="17">
      <t>リン</t>
    </rPh>
    <rPh sb="25" eb="26">
      <t>エン</t>
    </rPh>
    <phoneticPr fontId="8"/>
  </si>
  <si>
    <t>岐阜　大輪胡蝶蘭（3本立ち／45輪） 33,000円</t>
    <rPh sb="3" eb="5">
      <t>タイリン</t>
    </rPh>
    <rPh sb="10" eb="11">
      <t>ホン</t>
    </rPh>
    <rPh sb="11" eb="12">
      <t>タ</t>
    </rPh>
    <rPh sb="16" eb="17">
      <t>リン</t>
    </rPh>
    <rPh sb="25" eb="26">
      <t>エン</t>
    </rPh>
    <phoneticPr fontId="8"/>
  </si>
  <si>
    <t>岐阜　大輪胡蝶蘭（3本立ち／39輪） 27,500円</t>
    <rPh sb="3" eb="5">
      <t>タイリン</t>
    </rPh>
    <rPh sb="10" eb="11">
      <t>ホン</t>
    </rPh>
    <rPh sb="11" eb="12">
      <t>タ</t>
    </rPh>
    <rPh sb="16" eb="17">
      <t>リン</t>
    </rPh>
    <rPh sb="25" eb="26">
      <t>エン</t>
    </rPh>
    <phoneticPr fontId="8"/>
  </si>
  <si>
    <t>岐阜　大輪胡蝶蘭（3本立ち／33輪） 22,000円</t>
    <rPh sb="3" eb="5">
      <t>タイリン</t>
    </rPh>
    <rPh sb="10" eb="11">
      <t>ホン</t>
    </rPh>
    <rPh sb="11" eb="12">
      <t>タ</t>
    </rPh>
    <rPh sb="16" eb="17">
      <t>リン</t>
    </rPh>
    <rPh sb="25" eb="26">
      <t>エン</t>
    </rPh>
    <phoneticPr fontId="8"/>
  </si>
  <si>
    <t>岐阜　大輪胡蝶蘭（2本立ち／20輪） 20,900円</t>
    <rPh sb="3" eb="5">
      <t>タイリン</t>
    </rPh>
    <rPh sb="10" eb="11">
      <t>ホン</t>
    </rPh>
    <rPh sb="11" eb="12">
      <t>タ</t>
    </rPh>
    <rPh sb="16" eb="17">
      <t>リン</t>
    </rPh>
    <rPh sb="25" eb="26">
      <t>エン</t>
    </rPh>
    <phoneticPr fontId="8"/>
  </si>
  <si>
    <t>岐阜　ミディ胡蝶蘭（5本立ち／50輪） 25,300円</t>
    <rPh sb="15" eb="16">
      <t>ホン</t>
    </rPh>
    <rPh sb="16" eb="17">
      <t>タ</t>
    </rPh>
    <rPh sb="21" eb="22">
      <t>リンエン</t>
    </rPh>
    <phoneticPr fontId="8"/>
  </si>
  <si>
    <t>岐阜　ミディ胡蝶蘭（3本立ち／42輪）16,500円</t>
    <rPh sb="11" eb="12">
      <t>ホン</t>
    </rPh>
    <rPh sb="12" eb="13">
      <t>タ</t>
    </rPh>
    <rPh sb="17" eb="18">
      <t>リン</t>
    </rPh>
    <rPh sb="25" eb="26">
      <t>エン</t>
    </rPh>
    <phoneticPr fontId="8"/>
  </si>
  <si>
    <t>岐阜　ミディ胡蝶蘭（3本立ち／33輪）14,300円</t>
    <rPh sb="11" eb="12">
      <t>ホン</t>
    </rPh>
    <rPh sb="12" eb="13">
      <t>タ</t>
    </rPh>
    <rPh sb="17" eb="18">
      <t>リン</t>
    </rPh>
    <rPh sb="25" eb="26">
      <t>エン</t>
    </rPh>
    <phoneticPr fontId="8"/>
  </si>
  <si>
    <t>岐阜　ミディ胡蝶蘭（2本立ち／18輪）7,700円</t>
    <rPh sb="11" eb="12">
      <t>ホン</t>
    </rPh>
    <rPh sb="12" eb="13">
      <t>タ</t>
    </rPh>
    <rPh sb="17" eb="18">
      <t>リン</t>
    </rPh>
    <rPh sb="24" eb="25">
      <t>エン</t>
    </rPh>
    <phoneticPr fontId="8"/>
  </si>
  <si>
    <t>静岡　大輪胡蝶蘭（3本立ち／50輪） 41,800円</t>
    <rPh sb="3" eb="5">
      <t>タイリン</t>
    </rPh>
    <rPh sb="10" eb="11">
      <t>ホン</t>
    </rPh>
    <rPh sb="11" eb="12">
      <t>タ</t>
    </rPh>
    <rPh sb="16" eb="17">
      <t>リン</t>
    </rPh>
    <rPh sb="25" eb="26">
      <t>エン</t>
    </rPh>
    <phoneticPr fontId="8"/>
  </si>
  <si>
    <t>静岡　大輪胡蝶蘭（3本立ち／45輪） 33,000円</t>
    <rPh sb="3" eb="5">
      <t>タイリン</t>
    </rPh>
    <rPh sb="10" eb="11">
      <t>ホン</t>
    </rPh>
    <rPh sb="11" eb="12">
      <t>タ</t>
    </rPh>
    <rPh sb="16" eb="17">
      <t>リン</t>
    </rPh>
    <rPh sb="25" eb="26">
      <t>エン</t>
    </rPh>
    <phoneticPr fontId="8"/>
  </si>
  <si>
    <t>静岡　大輪胡蝶蘭（3本立ち／39輪） 27,500円</t>
    <rPh sb="3" eb="5">
      <t>タイリン</t>
    </rPh>
    <rPh sb="10" eb="11">
      <t>ホン</t>
    </rPh>
    <rPh sb="11" eb="12">
      <t>タ</t>
    </rPh>
    <rPh sb="16" eb="17">
      <t>リン</t>
    </rPh>
    <rPh sb="25" eb="26">
      <t>エン</t>
    </rPh>
    <phoneticPr fontId="8"/>
  </si>
  <si>
    <t>静岡　大輪胡蝶蘭（3本立ち／33輪） 22,000円</t>
    <rPh sb="3" eb="5">
      <t>タイリン</t>
    </rPh>
    <rPh sb="10" eb="11">
      <t>ホン</t>
    </rPh>
    <rPh sb="11" eb="12">
      <t>タ</t>
    </rPh>
    <rPh sb="16" eb="17">
      <t>リン</t>
    </rPh>
    <rPh sb="25" eb="26">
      <t>エン</t>
    </rPh>
    <phoneticPr fontId="8"/>
  </si>
  <si>
    <t>静岡　大輪胡蝶蘭（2本立ち／20輪） 20,900円</t>
    <rPh sb="3" eb="5">
      <t>タイリン</t>
    </rPh>
    <rPh sb="10" eb="11">
      <t>ホン</t>
    </rPh>
    <rPh sb="11" eb="12">
      <t>タ</t>
    </rPh>
    <rPh sb="16" eb="17">
      <t>リン</t>
    </rPh>
    <rPh sb="25" eb="26">
      <t>エン</t>
    </rPh>
    <phoneticPr fontId="8"/>
  </si>
  <si>
    <t>静岡　ミディ胡蝶蘭（5本立ち／50輪） 25,300円</t>
    <rPh sb="15" eb="16">
      <t>ホン</t>
    </rPh>
    <rPh sb="16" eb="17">
      <t>タ</t>
    </rPh>
    <rPh sb="21" eb="22">
      <t>リンエン</t>
    </rPh>
    <phoneticPr fontId="8"/>
  </si>
  <si>
    <t>静岡　ミディ胡蝶蘭（3本立ち／42輪）16,500円</t>
    <rPh sb="11" eb="12">
      <t>ホン</t>
    </rPh>
    <rPh sb="12" eb="13">
      <t>タ</t>
    </rPh>
    <rPh sb="17" eb="18">
      <t>リン</t>
    </rPh>
    <rPh sb="25" eb="26">
      <t>エン</t>
    </rPh>
    <phoneticPr fontId="8"/>
  </si>
  <si>
    <t>静岡　ミディ胡蝶蘭（3本立ち／33輪）14,300円</t>
    <rPh sb="11" eb="12">
      <t>ホン</t>
    </rPh>
    <rPh sb="12" eb="13">
      <t>タ</t>
    </rPh>
    <rPh sb="17" eb="18">
      <t>リン</t>
    </rPh>
    <rPh sb="25" eb="26">
      <t>エン</t>
    </rPh>
    <phoneticPr fontId="8"/>
  </si>
  <si>
    <t>静岡　ミディ胡蝶蘭（2本立ち／18輪）7,700円</t>
    <rPh sb="11" eb="12">
      <t>ホン</t>
    </rPh>
    <rPh sb="12" eb="13">
      <t>タ</t>
    </rPh>
    <rPh sb="17" eb="18">
      <t>リン</t>
    </rPh>
    <rPh sb="24" eb="25">
      <t>エン</t>
    </rPh>
    <phoneticPr fontId="8"/>
  </si>
  <si>
    <t>愛知　大輪胡蝶蘭（3本立ち／50輪） 41,800円</t>
    <rPh sb="3" eb="5">
      <t>タイリン</t>
    </rPh>
    <rPh sb="10" eb="11">
      <t>ホン</t>
    </rPh>
    <rPh sb="11" eb="12">
      <t>タ</t>
    </rPh>
    <rPh sb="16" eb="17">
      <t>リン</t>
    </rPh>
    <rPh sb="25" eb="26">
      <t>エン</t>
    </rPh>
    <phoneticPr fontId="8"/>
  </si>
  <si>
    <t>愛知　大輪胡蝶蘭（3本立ち／45輪） 33,000円</t>
    <rPh sb="3" eb="5">
      <t>タイリン</t>
    </rPh>
    <rPh sb="10" eb="11">
      <t>ホン</t>
    </rPh>
    <rPh sb="11" eb="12">
      <t>タ</t>
    </rPh>
    <rPh sb="16" eb="17">
      <t>リン</t>
    </rPh>
    <rPh sb="25" eb="26">
      <t>エン</t>
    </rPh>
    <phoneticPr fontId="8"/>
  </si>
  <si>
    <t>愛知　大輪胡蝶蘭（3本立ち／39輪） 27,500円</t>
    <rPh sb="3" eb="5">
      <t>タイリン</t>
    </rPh>
    <rPh sb="10" eb="11">
      <t>ホン</t>
    </rPh>
    <rPh sb="11" eb="12">
      <t>タ</t>
    </rPh>
    <rPh sb="16" eb="17">
      <t>リン</t>
    </rPh>
    <rPh sb="25" eb="26">
      <t>エン</t>
    </rPh>
    <phoneticPr fontId="8"/>
  </si>
  <si>
    <t>愛知　大輪胡蝶蘭（3本立ち／33輪） 22,000円</t>
    <rPh sb="3" eb="5">
      <t>タイリン</t>
    </rPh>
    <rPh sb="10" eb="11">
      <t>ホン</t>
    </rPh>
    <rPh sb="11" eb="12">
      <t>タ</t>
    </rPh>
    <rPh sb="16" eb="17">
      <t>リン</t>
    </rPh>
    <rPh sb="25" eb="26">
      <t>エン</t>
    </rPh>
    <phoneticPr fontId="8"/>
  </si>
  <si>
    <t>愛知　大輪胡蝶蘭（2本立ち／20輪） 20,900円</t>
    <rPh sb="3" eb="5">
      <t>タイリン</t>
    </rPh>
    <rPh sb="10" eb="11">
      <t>ホン</t>
    </rPh>
    <rPh sb="11" eb="12">
      <t>タ</t>
    </rPh>
    <rPh sb="16" eb="17">
      <t>リン</t>
    </rPh>
    <rPh sb="25" eb="26">
      <t>エン</t>
    </rPh>
    <phoneticPr fontId="8"/>
  </si>
  <si>
    <t>愛知　ミディ胡蝶蘭（5本立ち／50輪） 25,300円</t>
    <rPh sb="15" eb="16">
      <t>ホン</t>
    </rPh>
    <rPh sb="16" eb="17">
      <t>タ</t>
    </rPh>
    <rPh sb="21" eb="22">
      <t>リンエン</t>
    </rPh>
    <phoneticPr fontId="8"/>
  </si>
  <si>
    <t>愛知　ミディ胡蝶蘭（3本立ち／42輪）16,500円</t>
    <rPh sb="11" eb="12">
      <t>ホン</t>
    </rPh>
    <rPh sb="12" eb="13">
      <t>タ</t>
    </rPh>
    <rPh sb="17" eb="18">
      <t>リン</t>
    </rPh>
    <rPh sb="25" eb="26">
      <t>エン</t>
    </rPh>
    <phoneticPr fontId="8"/>
  </si>
  <si>
    <t>愛知　ミディ胡蝶蘭（3本立ち／33輪）14,300円</t>
    <rPh sb="11" eb="12">
      <t>ホン</t>
    </rPh>
    <rPh sb="12" eb="13">
      <t>タ</t>
    </rPh>
    <rPh sb="17" eb="18">
      <t>リン</t>
    </rPh>
    <rPh sb="25" eb="26">
      <t>エン</t>
    </rPh>
    <phoneticPr fontId="8"/>
  </si>
  <si>
    <t>愛知　ミディ胡蝶蘭（2本立ち／18輪）7,700円</t>
    <rPh sb="11" eb="12">
      <t>ホン</t>
    </rPh>
    <rPh sb="12" eb="13">
      <t>タ</t>
    </rPh>
    <rPh sb="17" eb="18">
      <t>リン</t>
    </rPh>
    <rPh sb="24" eb="25">
      <t>エン</t>
    </rPh>
    <phoneticPr fontId="8"/>
  </si>
  <si>
    <t>三重　大輪胡蝶蘭（3本立ち／50輪） 41,800円</t>
    <rPh sb="3" eb="5">
      <t>タイリン</t>
    </rPh>
    <rPh sb="10" eb="11">
      <t>ホン</t>
    </rPh>
    <rPh sb="11" eb="12">
      <t>タ</t>
    </rPh>
    <rPh sb="16" eb="17">
      <t>リン</t>
    </rPh>
    <rPh sb="25" eb="26">
      <t>エン</t>
    </rPh>
    <phoneticPr fontId="8"/>
  </si>
  <si>
    <t>三重　大輪胡蝶蘭（3本立ち／45輪） 33,000円</t>
    <rPh sb="3" eb="5">
      <t>タイリン</t>
    </rPh>
    <rPh sb="10" eb="11">
      <t>ホン</t>
    </rPh>
    <rPh sb="11" eb="12">
      <t>タ</t>
    </rPh>
    <rPh sb="16" eb="17">
      <t>リン</t>
    </rPh>
    <rPh sb="25" eb="26">
      <t>エン</t>
    </rPh>
    <phoneticPr fontId="8"/>
  </si>
  <si>
    <t>三重　大輪胡蝶蘭（3本立ち／39輪） 27,500円</t>
    <rPh sb="3" eb="5">
      <t>タイリン</t>
    </rPh>
    <rPh sb="10" eb="11">
      <t>ホン</t>
    </rPh>
    <rPh sb="11" eb="12">
      <t>タ</t>
    </rPh>
    <rPh sb="16" eb="17">
      <t>リン</t>
    </rPh>
    <rPh sb="25" eb="26">
      <t>エン</t>
    </rPh>
    <phoneticPr fontId="8"/>
  </si>
  <si>
    <t>三重　大輪胡蝶蘭（3本立ち／33輪） 22,000円</t>
    <rPh sb="3" eb="5">
      <t>タイリン</t>
    </rPh>
    <rPh sb="10" eb="11">
      <t>ホン</t>
    </rPh>
    <rPh sb="11" eb="12">
      <t>タ</t>
    </rPh>
    <rPh sb="16" eb="17">
      <t>リン</t>
    </rPh>
    <rPh sb="25" eb="26">
      <t>エン</t>
    </rPh>
    <phoneticPr fontId="8"/>
  </si>
  <si>
    <t>三重　大輪胡蝶蘭（2本立ち／20輪） 20,900円</t>
    <rPh sb="3" eb="5">
      <t>タイリン</t>
    </rPh>
    <rPh sb="10" eb="11">
      <t>ホン</t>
    </rPh>
    <rPh sb="11" eb="12">
      <t>タ</t>
    </rPh>
    <rPh sb="16" eb="17">
      <t>リン</t>
    </rPh>
    <rPh sb="25" eb="26">
      <t>エン</t>
    </rPh>
    <phoneticPr fontId="8"/>
  </si>
  <si>
    <t>三重　ミディ胡蝶蘭（5本立ち／50輪） 25,300円</t>
    <rPh sb="15" eb="16">
      <t>ホン</t>
    </rPh>
    <rPh sb="16" eb="17">
      <t>タ</t>
    </rPh>
    <rPh sb="21" eb="22">
      <t>リンエン</t>
    </rPh>
    <phoneticPr fontId="8"/>
  </si>
  <si>
    <t>三重　ミディ胡蝶蘭（3本立ち／42輪）16,500円</t>
    <rPh sb="11" eb="12">
      <t>ホン</t>
    </rPh>
    <rPh sb="12" eb="13">
      <t>タ</t>
    </rPh>
    <rPh sb="17" eb="18">
      <t>リン</t>
    </rPh>
    <rPh sb="25" eb="26">
      <t>エン</t>
    </rPh>
    <phoneticPr fontId="8"/>
  </si>
  <si>
    <t>三重　ミディ胡蝶蘭（3本立ち／33輪）14,300円</t>
    <rPh sb="11" eb="12">
      <t>ホン</t>
    </rPh>
    <rPh sb="12" eb="13">
      <t>タ</t>
    </rPh>
    <rPh sb="17" eb="18">
      <t>リン</t>
    </rPh>
    <rPh sb="25" eb="26">
      <t>エン</t>
    </rPh>
    <phoneticPr fontId="8"/>
  </si>
  <si>
    <t>三重　ミディ胡蝶蘭（2本立ち／18輪）7,700円</t>
    <rPh sb="11" eb="12">
      <t>ホン</t>
    </rPh>
    <rPh sb="12" eb="13">
      <t>タ</t>
    </rPh>
    <rPh sb="17" eb="18">
      <t>リン</t>
    </rPh>
    <rPh sb="24" eb="25">
      <t>エン</t>
    </rPh>
    <phoneticPr fontId="8"/>
  </si>
  <si>
    <t>滋賀　大輪胡蝶蘭（3本立ち／50輪） 41,800円</t>
    <rPh sb="3" eb="5">
      <t>タイリン</t>
    </rPh>
    <rPh sb="10" eb="11">
      <t>ホン</t>
    </rPh>
    <rPh sb="11" eb="12">
      <t>タ</t>
    </rPh>
    <rPh sb="16" eb="17">
      <t>リン</t>
    </rPh>
    <rPh sb="25" eb="26">
      <t>エン</t>
    </rPh>
    <phoneticPr fontId="8"/>
  </si>
  <si>
    <t>滋賀　大輪胡蝶蘭（3本立ち／45輪） 33,000円</t>
    <rPh sb="3" eb="5">
      <t>タイリン</t>
    </rPh>
    <rPh sb="10" eb="11">
      <t>ホン</t>
    </rPh>
    <rPh sb="11" eb="12">
      <t>タ</t>
    </rPh>
    <rPh sb="16" eb="17">
      <t>リン</t>
    </rPh>
    <rPh sb="25" eb="26">
      <t>エン</t>
    </rPh>
    <phoneticPr fontId="8"/>
  </si>
  <si>
    <t>滋賀　大輪胡蝶蘭（3本立ち／39輪） 27,500円</t>
    <rPh sb="3" eb="5">
      <t>タイリン</t>
    </rPh>
    <rPh sb="10" eb="11">
      <t>ホン</t>
    </rPh>
    <rPh sb="11" eb="12">
      <t>タ</t>
    </rPh>
    <rPh sb="16" eb="17">
      <t>リン</t>
    </rPh>
    <rPh sb="25" eb="26">
      <t>エン</t>
    </rPh>
    <phoneticPr fontId="8"/>
  </si>
  <si>
    <t>滋賀　大輪胡蝶蘭（3本立ち／33輪） 22,000円</t>
    <rPh sb="3" eb="5">
      <t>タイリン</t>
    </rPh>
    <rPh sb="10" eb="11">
      <t>ホン</t>
    </rPh>
    <rPh sb="11" eb="12">
      <t>タ</t>
    </rPh>
    <rPh sb="16" eb="17">
      <t>リン</t>
    </rPh>
    <rPh sb="25" eb="26">
      <t>エン</t>
    </rPh>
    <phoneticPr fontId="8"/>
  </si>
  <si>
    <t>滋賀　大輪胡蝶蘭（2本立ち／20輪） 20,900円</t>
    <rPh sb="3" eb="5">
      <t>タイリン</t>
    </rPh>
    <rPh sb="10" eb="11">
      <t>ホン</t>
    </rPh>
    <rPh sb="11" eb="12">
      <t>タ</t>
    </rPh>
    <rPh sb="16" eb="17">
      <t>リン</t>
    </rPh>
    <rPh sb="25" eb="26">
      <t>エン</t>
    </rPh>
    <phoneticPr fontId="8"/>
  </si>
  <si>
    <t>滋賀　ミディ胡蝶蘭（5本立ち／50輪） 25,300円</t>
    <rPh sb="15" eb="16">
      <t>ホン</t>
    </rPh>
    <rPh sb="16" eb="17">
      <t>タ</t>
    </rPh>
    <rPh sb="21" eb="22">
      <t>リンエン</t>
    </rPh>
    <phoneticPr fontId="8"/>
  </si>
  <si>
    <t>滋賀　ミディ胡蝶蘭（3本立ち／42輪）16,500円</t>
    <rPh sb="11" eb="12">
      <t>ホン</t>
    </rPh>
    <rPh sb="12" eb="13">
      <t>タ</t>
    </rPh>
    <rPh sb="17" eb="18">
      <t>リン</t>
    </rPh>
    <rPh sb="25" eb="26">
      <t>エン</t>
    </rPh>
    <phoneticPr fontId="8"/>
  </si>
  <si>
    <t>滋賀　ミディ胡蝶蘭（3本立ち／33輪）14,300円</t>
    <rPh sb="11" eb="12">
      <t>ホン</t>
    </rPh>
    <rPh sb="12" eb="13">
      <t>タ</t>
    </rPh>
    <rPh sb="17" eb="18">
      <t>リン</t>
    </rPh>
    <rPh sb="25" eb="26">
      <t>エン</t>
    </rPh>
    <phoneticPr fontId="8"/>
  </si>
  <si>
    <t>滋賀　ミディ胡蝶蘭（2本立ち／18輪）7,700円</t>
    <rPh sb="11" eb="12">
      <t>ホン</t>
    </rPh>
    <rPh sb="12" eb="13">
      <t>タ</t>
    </rPh>
    <rPh sb="17" eb="18">
      <t>リン</t>
    </rPh>
    <rPh sb="24" eb="25">
      <t>エン</t>
    </rPh>
    <phoneticPr fontId="8"/>
  </si>
  <si>
    <t>兵庫　大輪胡蝶蘭（3本立ち／50輪） 41,800円</t>
    <rPh sb="3" eb="5">
      <t>タイリン</t>
    </rPh>
    <rPh sb="10" eb="11">
      <t>ホン</t>
    </rPh>
    <rPh sb="11" eb="12">
      <t>タ</t>
    </rPh>
    <rPh sb="16" eb="17">
      <t>リン</t>
    </rPh>
    <rPh sb="25" eb="26">
      <t>エン</t>
    </rPh>
    <phoneticPr fontId="8"/>
  </si>
  <si>
    <t>兵庫　大輪胡蝶蘭（3本立ち／45輪） 33,000円</t>
    <rPh sb="3" eb="5">
      <t>タイリン</t>
    </rPh>
    <rPh sb="10" eb="11">
      <t>ホン</t>
    </rPh>
    <rPh sb="11" eb="12">
      <t>タ</t>
    </rPh>
    <rPh sb="16" eb="17">
      <t>リン</t>
    </rPh>
    <rPh sb="25" eb="26">
      <t>エン</t>
    </rPh>
    <phoneticPr fontId="8"/>
  </si>
  <si>
    <t>兵庫　大輪胡蝶蘭（3本立ち／39輪） 27,500円</t>
    <rPh sb="3" eb="5">
      <t>タイリン</t>
    </rPh>
    <rPh sb="10" eb="11">
      <t>ホン</t>
    </rPh>
    <rPh sb="11" eb="12">
      <t>タ</t>
    </rPh>
    <rPh sb="16" eb="17">
      <t>リン</t>
    </rPh>
    <rPh sb="25" eb="26">
      <t>エン</t>
    </rPh>
    <phoneticPr fontId="8"/>
  </si>
  <si>
    <t>兵庫　大輪胡蝶蘭（3本立ち／33輪） 22,000円</t>
    <rPh sb="3" eb="5">
      <t>タイリン</t>
    </rPh>
    <rPh sb="10" eb="11">
      <t>ホン</t>
    </rPh>
    <rPh sb="11" eb="12">
      <t>タ</t>
    </rPh>
    <rPh sb="16" eb="17">
      <t>リン</t>
    </rPh>
    <rPh sb="25" eb="26">
      <t>エン</t>
    </rPh>
    <phoneticPr fontId="8"/>
  </si>
  <si>
    <t>兵庫　大輪胡蝶蘭（2本立ち／20輪） 20,900円</t>
    <rPh sb="3" eb="5">
      <t>タイリン</t>
    </rPh>
    <rPh sb="10" eb="11">
      <t>ホン</t>
    </rPh>
    <rPh sb="11" eb="12">
      <t>タ</t>
    </rPh>
    <rPh sb="16" eb="17">
      <t>リン</t>
    </rPh>
    <rPh sb="25" eb="26">
      <t>エン</t>
    </rPh>
    <phoneticPr fontId="8"/>
  </si>
  <si>
    <t>兵庫　ミディ胡蝶蘭（5本立ち／50輪） 25,300円</t>
    <rPh sb="15" eb="16">
      <t>ホン</t>
    </rPh>
    <rPh sb="16" eb="17">
      <t>タ</t>
    </rPh>
    <rPh sb="21" eb="22">
      <t>リンエン</t>
    </rPh>
    <phoneticPr fontId="8"/>
  </si>
  <si>
    <t>兵庫　ミディ胡蝶蘭（3本立ち／42輪）16,500円</t>
    <rPh sb="11" eb="12">
      <t>ホン</t>
    </rPh>
    <rPh sb="12" eb="13">
      <t>タ</t>
    </rPh>
    <rPh sb="17" eb="18">
      <t>リン</t>
    </rPh>
    <rPh sb="25" eb="26">
      <t>エン</t>
    </rPh>
    <phoneticPr fontId="8"/>
  </si>
  <si>
    <t>兵庫　ミディ胡蝶蘭（3本立ち／33輪）14,300円</t>
    <rPh sb="11" eb="12">
      <t>ホン</t>
    </rPh>
    <rPh sb="12" eb="13">
      <t>タ</t>
    </rPh>
    <rPh sb="17" eb="18">
      <t>リン</t>
    </rPh>
    <rPh sb="25" eb="26">
      <t>エン</t>
    </rPh>
    <phoneticPr fontId="8"/>
  </si>
  <si>
    <t>兵庫　ミディ胡蝶蘭（2本立ち／18輪）7,700円</t>
    <rPh sb="11" eb="12">
      <t>ホン</t>
    </rPh>
    <rPh sb="12" eb="13">
      <t>タ</t>
    </rPh>
    <rPh sb="17" eb="18">
      <t>リン</t>
    </rPh>
    <rPh sb="24" eb="25">
      <t>エン</t>
    </rPh>
    <phoneticPr fontId="8"/>
  </si>
  <si>
    <t>奈良　大輪胡蝶蘭（3本立ち／50輪） 41,800円</t>
    <rPh sb="3" eb="5">
      <t>タイリン</t>
    </rPh>
    <rPh sb="10" eb="11">
      <t>ホン</t>
    </rPh>
    <rPh sb="11" eb="12">
      <t>タ</t>
    </rPh>
    <rPh sb="16" eb="17">
      <t>リン</t>
    </rPh>
    <rPh sb="25" eb="26">
      <t>エン</t>
    </rPh>
    <phoneticPr fontId="8"/>
  </si>
  <si>
    <t>奈良　大輪胡蝶蘭（3本立ち／45輪） 33,000円</t>
    <rPh sb="3" eb="5">
      <t>タイリン</t>
    </rPh>
    <rPh sb="10" eb="11">
      <t>ホン</t>
    </rPh>
    <rPh sb="11" eb="12">
      <t>タ</t>
    </rPh>
    <rPh sb="16" eb="17">
      <t>リン</t>
    </rPh>
    <rPh sb="25" eb="26">
      <t>エン</t>
    </rPh>
    <phoneticPr fontId="8"/>
  </si>
  <si>
    <t>奈良　大輪胡蝶蘭（3本立ち／39輪） 27,500円</t>
    <rPh sb="3" eb="5">
      <t>タイリン</t>
    </rPh>
    <rPh sb="10" eb="11">
      <t>ホン</t>
    </rPh>
    <rPh sb="11" eb="12">
      <t>タ</t>
    </rPh>
    <rPh sb="16" eb="17">
      <t>リン</t>
    </rPh>
    <rPh sb="25" eb="26">
      <t>エン</t>
    </rPh>
    <phoneticPr fontId="8"/>
  </si>
  <si>
    <t>奈良　大輪胡蝶蘭（3本立ち／33輪） 22,000円</t>
    <rPh sb="3" eb="5">
      <t>タイリン</t>
    </rPh>
    <rPh sb="10" eb="11">
      <t>ホン</t>
    </rPh>
    <rPh sb="11" eb="12">
      <t>タ</t>
    </rPh>
    <rPh sb="16" eb="17">
      <t>リン</t>
    </rPh>
    <rPh sb="25" eb="26">
      <t>エン</t>
    </rPh>
    <phoneticPr fontId="8"/>
  </si>
  <si>
    <t>奈良　大輪胡蝶蘭（2本立ち／20輪） 20,900円</t>
    <rPh sb="3" eb="5">
      <t>タイリン</t>
    </rPh>
    <rPh sb="10" eb="11">
      <t>ホン</t>
    </rPh>
    <rPh sb="11" eb="12">
      <t>タ</t>
    </rPh>
    <rPh sb="16" eb="17">
      <t>リン</t>
    </rPh>
    <rPh sb="25" eb="26">
      <t>エン</t>
    </rPh>
    <phoneticPr fontId="8"/>
  </si>
  <si>
    <t>奈良　ミディ胡蝶蘭（5本立ち／50輪） 25,300円</t>
    <rPh sb="15" eb="16">
      <t>ホン</t>
    </rPh>
    <rPh sb="16" eb="17">
      <t>タ</t>
    </rPh>
    <rPh sb="21" eb="22">
      <t>リンエン</t>
    </rPh>
    <phoneticPr fontId="8"/>
  </si>
  <si>
    <t>奈良　ミディ胡蝶蘭（3本立ち／42輪）16,500円</t>
    <rPh sb="11" eb="12">
      <t>ホン</t>
    </rPh>
    <rPh sb="12" eb="13">
      <t>タ</t>
    </rPh>
    <rPh sb="17" eb="18">
      <t>リン</t>
    </rPh>
    <rPh sb="25" eb="26">
      <t>エン</t>
    </rPh>
    <phoneticPr fontId="8"/>
  </si>
  <si>
    <t>奈良　ミディ胡蝶蘭（3本立ち／33輪）14,300円</t>
    <rPh sb="11" eb="12">
      <t>ホン</t>
    </rPh>
    <rPh sb="12" eb="13">
      <t>タ</t>
    </rPh>
    <rPh sb="17" eb="18">
      <t>リン</t>
    </rPh>
    <rPh sb="25" eb="26">
      <t>エン</t>
    </rPh>
    <phoneticPr fontId="8"/>
  </si>
  <si>
    <t>奈良　ミディ胡蝶蘭（2本立ち／18輪）7,700円</t>
    <rPh sb="11" eb="12">
      <t>ホン</t>
    </rPh>
    <rPh sb="12" eb="13">
      <t>タ</t>
    </rPh>
    <rPh sb="17" eb="18">
      <t>リン</t>
    </rPh>
    <rPh sb="24" eb="25">
      <t>エン</t>
    </rPh>
    <phoneticPr fontId="8"/>
  </si>
  <si>
    <t>和歌山　大輪胡蝶蘭（3本立ち／50輪） 41,800円</t>
    <rPh sb="4" eb="6">
      <t>タイリン</t>
    </rPh>
    <rPh sb="11" eb="12">
      <t>ホン</t>
    </rPh>
    <rPh sb="12" eb="13">
      <t>タ</t>
    </rPh>
    <rPh sb="17" eb="18">
      <t>リン</t>
    </rPh>
    <rPh sb="26" eb="27">
      <t>エン</t>
    </rPh>
    <phoneticPr fontId="8"/>
  </si>
  <si>
    <t>和歌山　大輪胡蝶蘭（3本立ち／45輪） 33,000円</t>
    <rPh sb="4" eb="6">
      <t>タイリン</t>
    </rPh>
    <rPh sb="11" eb="12">
      <t>ホン</t>
    </rPh>
    <rPh sb="12" eb="13">
      <t>タ</t>
    </rPh>
    <rPh sb="17" eb="18">
      <t>リン</t>
    </rPh>
    <rPh sb="26" eb="27">
      <t>エン</t>
    </rPh>
    <phoneticPr fontId="8"/>
  </si>
  <si>
    <t>和歌山　大輪胡蝶蘭（3本立ち／39輪） 27,500円</t>
    <rPh sb="4" eb="6">
      <t>タイリン</t>
    </rPh>
    <rPh sb="11" eb="12">
      <t>ホン</t>
    </rPh>
    <rPh sb="12" eb="13">
      <t>タ</t>
    </rPh>
    <rPh sb="17" eb="18">
      <t>リン</t>
    </rPh>
    <rPh sb="26" eb="27">
      <t>エン</t>
    </rPh>
    <phoneticPr fontId="8"/>
  </si>
  <si>
    <t>和歌山　大輪胡蝶蘭（3本立ち／33輪） 22,000円</t>
    <rPh sb="4" eb="6">
      <t>タイリン</t>
    </rPh>
    <rPh sb="11" eb="12">
      <t>ホン</t>
    </rPh>
    <rPh sb="12" eb="13">
      <t>タ</t>
    </rPh>
    <rPh sb="17" eb="18">
      <t>リン</t>
    </rPh>
    <rPh sb="26" eb="27">
      <t>エン</t>
    </rPh>
    <phoneticPr fontId="8"/>
  </si>
  <si>
    <t>和歌山　大輪胡蝶蘭（2本立ち／20輪） 20,900円</t>
    <rPh sb="4" eb="6">
      <t>タイリン</t>
    </rPh>
    <rPh sb="11" eb="12">
      <t>ホン</t>
    </rPh>
    <rPh sb="12" eb="13">
      <t>タ</t>
    </rPh>
    <rPh sb="17" eb="18">
      <t>リン</t>
    </rPh>
    <rPh sb="26" eb="27">
      <t>エン</t>
    </rPh>
    <phoneticPr fontId="8"/>
  </si>
  <si>
    <t>和歌山　ミディ胡蝶蘭（5本立ち／50輪） 25,300円</t>
    <rPh sb="16" eb="17">
      <t>ホン</t>
    </rPh>
    <rPh sb="17" eb="18">
      <t>タ</t>
    </rPh>
    <rPh sb="22" eb="23">
      <t>リンエン</t>
    </rPh>
    <phoneticPr fontId="8"/>
  </si>
  <si>
    <t>和歌山　ミディ胡蝶蘭（3本立ち／42輪）16,500円</t>
    <rPh sb="12" eb="13">
      <t>ホン</t>
    </rPh>
    <rPh sb="13" eb="14">
      <t>タ</t>
    </rPh>
    <rPh sb="18" eb="19">
      <t>リン</t>
    </rPh>
    <rPh sb="26" eb="27">
      <t>エン</t>
    </rPh>
    <phoneticPr fontId="8"/>
  </si>
  <si>
    <t>和歌山　ミディ胡蝶蘭（3本立ち／33輪）14,300円</t>
    <rPh sb="12" eb="13">
      <t>ホン</t>
    </rPh>
    <rPh sb="13" eb="14">
      <t>タ</t>
    </rPh>
    <rPh sb="18" eb="19">
      <t>リン</t>
    </rPh>
    <rPh sb="26" eb="27">
      <t>エン</t>
    </rPh>
    <phoneticPr fontId="8"/>
  </si>
  <si>
    <t>和歌山　ミディ胡蝶蘭（2本立ち／18輪）7,700円</t>
    <rPh sb="12" eb="13">
      <t>ホン</t>
    </rPh>
    <rPh sb="13" eb="14">
      <t>タ</t>
    </rPh>
    <rPh sb="18" eb="19">
      <t>リン</t>
    </rPh>
    <rPh sb="25" eb="26">
      <t>エン</t>
    </rPh>
    <phoneticPr fontId="8"/>
  </si>
  <si>
    <t>鳥取　大輪胡蝶蘭（3本立ち／50輪） 41,800円</t>
    <rPh sb="3" eb="5">
      <t>タイリン</t>
    </rPh>
    <rPh sb="10" eb="11">
      <t>ホン</t>
    </rPh>
    <rPh sb="11" eb="12">
      <t>タ</t>
    </rPh>
    <rPh sb="16" eb="17">
      <t>リン</t>
    </rPh>
    <rPh sb="25" eb="26">
      <t>エン</t>
    </rPh>
    <phoneticPr fontId="8"/>
  </si>
  <si>
    <t>鳥取　大輪胡蝶蘭（3本立ち／45輪） 33,000円</t>
    <rPh sb="3" eb="5">
      <t>タイリン</t>
    </rPh>
    <rPh sb="10" eb="11">
      <t>ホン</t>
    </rPh>
    <rPh sb="11" eb="12">
      <t>タ</t>
    </rPh>
    <rPh sb="16" eb="17">
      <t>リン</t>
    </rPh>
    <rPh sb="25" eb="26">
      <t>エン</t>
    </rPh>
    <phoneticPr fontId="8"/>
  </si>
  <si>
    <t>鳥取　大輪胡蝶蘭（3本立ち／39輪） 27,500円</t>
    <rPh sb="3" eb="5">
      <t>タイリン</t>
    </rPh>
    <rPh sb="10" eb="11">
      <t>ホン</t>
    </rPh>
    <rPh sb="11" eb="12">
      <t>タ</t>
    </rPh>
    <rPh sb="16" eb="17">
      <t>リン</t>
    </rPh>
    <rPh sb="25" eb="26">
      <t>エン</t>
    </rPh>
    <phoneticPr fontId="8"/>
  </si>
  <si>
    <t>鳥取　大輪胡蝶蘭（3本立ち／33輪） 22,000円</t>
    <rPh sb="3" eb="5">
      <t>タイリン</t>
    </rPh>
    <rPh sb="10" eb="11">
      <t>ホン</t>
    </rPh>
    <rPh sb="11" eb="12">
      <t>タ</t>
    </rPh>
    <rPh sb="16" eb="17">
      <t>リン</t>
    </rPh>
    <rPh sb="25" eb="26">
      <t>エン</t>
    </rPh>
    <phoneticPr fontId="8"/>
  </si>
  <si>
    <t>鳥取　大輪胡蝶蘭（2本立ち／20輪） 20,900円</t>
    <rPh sb="3" eb="5">
      <t>タイリン</t>
    </rPh>
    <rPh sb="10" eb="11">
      <t>ホン</t>
    </rPh>
    <rPh sb="11" eb="12">
      <t>タ</t>
    </rPh>
    <rPh sb="16" eb="17">
      <t>リン</t>
    </rPh>
    <rPh sb="25" eb="26">
      <t>エン</t>
    </rPh>
    <phoneticPr fontId="8"/>
  </si>
  <si>
    <t>鳥取　ミディ胡蝶蘭（5本立ち／50輪） 25,300円</t>
    <rPh sb="15" eb="16">
      <t>ホン</t>
    </rPh>
    <rPh sb="16" eb="17">
      <t>タ</t>
    </rPh>
    <rPh sb="21" eb="22">
      <t>リンエン</t>
    </rPh>
    <phoneticPr fontId="8"/>
  </si>
  <si>
    <t>鳥取　ミディ胡蝶蘭（3本立ち／42輪）16,500円</t>
    <rPh sb="11" eb="12">
      <t>ホン</t>
    </rPh>
    <rPh sb="12" eb="13">
      <t>タ</t>
    </rPh>
    <rPh sb="17" eb="18">
      <t>リン</t>
    </rPh>
    <rPh sb="25" eb="26">
      <t>エン</t>
    </rPh>
    <phoneticPr fontId="8"/>
  </si>
  <si>
    <t>鳥取　ミディ胡蝶蘭（3本立ち／33輪）14,300円</t>
    <rPh sb="11" eb="12">
      <t>ホン</t>
    </rPh>
    <rPh sb="12" eb="13">
      <t>タ</t>
    </rPh>
    <rPh sb="17" eb="18">
      <t>リン</t>
    </rPh>
    <rPh sb="25" eb="26">
      <t>エン</t>
    </rPh>
    <phoneticPr fontId="8"/>
  </si>
  <si>
    <t>鳥取　ミディ胡蝶蘭（2本立ち／18輪）7,700円</t>
    <rPh sb="11" eb="12">
      <t>ホン</t>
    </rPh>
    <rPh sb="12" eb="13">
      <t>タ</t>
    </rPh>
    <rPh sb="17" eb="18">
      <t>リン</t>
    </rPh>
    <rPh sb="24" eb="25">
      <t>エン</t>
    </rPh>
    <phoneticPr fontId="8"/>
  </si>
  <si>
    <t>島根　大輪胡蝶蘭（3本立ち／50輪） 41,800円</t>
    <rPh sb="3" eb="5">
      <t>タイリン</t>
    </rPh>
    <rPh sb="10" eb="11">
      <t>ホン</t>
    </rPh>
    <rPh sb="11" eb="12">
      <t>タ</t>
    </rPh>
    <rPh sb="16" eb="17">
      <t>リン</t>
    </rPh>
    <rPh sb="25" eb="26">
      <t>エン</t>
    </rPh>
    <phoneticPr fontId="8"/>
  </si>
  <si>
    <t>島根　大輪胡蝶蘭（3本立ち／45輪） 33,000円</t>
    <rPh sb="3" eb="5">
      <t>タイリン</t>
    </rPh>
    <rPh sb="10" eb="11">
      <t>ホン</t>
    </rPh>
    <rPh sb="11" eb="12">
      <t>タ</t>
    </rPh>
    <rPh sb="16" eb="17">
      <t>リン</t>
    </rPh>
    <rPh sb="25" eb="26">
      <t>エン</t>
    </rPh>
    <phoneticPr fontId="8"/>
  </si>
  <si>
    <t>島根　大輪胡蝶蘭（3本立ち／39輪） 27,500円</t>
    <rPh sb="3" eb="5">
      <t>タイリン</t>
    </rPh>
    <rPh sb="10" eb="11">
      <t>ホン</t>
    </rPh>
    <rPh sb="11" eb="12">
      <t>タ</t>
    </rPh>
    <rPh sb="16" eb="17">
      <t>リン</t>
    </rPh>
    <rPh sb="25" eb="26">
      <t>エン</t>
    </rPh>
    <phoneticPr fontId="8"/>
  </si>
  <si>
    <t>島根　大輪胡蝶蘭（3本立ち／33輪） 22,000円</t>
    <rPh sb="3" eb="5">
      <t>タイリン</t>
    </rPh>
    <rPh sb="10" eb="11">
      <t>ホン</t>
    </rPh>
    <rPh sb="11" eb="12">
      <t>タ</t>
    </rPh>
    <rPh sb="16" eb="17">
      <t>リン</t>
    </rPh>
    <rPh sb="25" eb="26">
      <t>エン</t>
    </rPh>
    <phoneticPr fontId="8"/>
  </si>
  <si>
    <t>島根　大輪胡蝶蘭（2本立ち／20輪） 20,900円</t>
    <rPh sb="3" eb="5">
      <t>タイリン</t>
    </rPh>
    <rPh sb="10" eb="11">
      <t>ホン</t>
    </rPh>
    <rPh sb="11" eb="12">
      <t>タ</t>
    </rPh>
    <rPh sb="16" eb="17">
      <t>リン</t>
    </rPh>
    <rPh sb="25" eb="26">
      <t>エン</t>
    </rPh>
    <phoneticPr fontId="8"/>
  </si>
  <si>
    <t>島根　ミディ胡蝶蘭（5本立ち／50輪） 25,300円</t>
    <rPh sb="15" eb="16">
      <t>ホン</t>
    </rPh>
    <rPh sb="16" eb="17">
      <t>タ</t>
    </rPh>
    <rPh sb="21" eb="22">
      <t>リンエン</t>
    </rPh>
    <phoneticPr fontId="8"/>
  </si>
  <si>
    <t>島根　ミディ胡蝶蘭（3本立ち／42輪）16,500円</t>
    <rPh sb="11" eb="12">
      <t>ホン</t>
    </rPh>
    <rPh sb="12" eb="13">
      <t>タ</t>
    </rPh>
    <rPh sb="17" eb="18">
      <t>リン</t>
    </rPh>
    <rPh sb="25" eb="26">
      <t>エン</t>
    </rPh>
    <phoneticPr fontId="8"/>
  </si>
  <si>
    <t>島根　ミディ胡蝶蘭（3本立ち／33輪）14,300円</t>
    <rPh sb="11" eb="12">
      <t>ホン</t>
    </rPh>
    <rPh sb="12" eb="13">
      <t>タ</t>
    </rPh>
    <rPh sb="17" eb="18">
      <t>リン</t>
    </rPh>
    <rPh sb="25" eb="26">
      <t>エン</t>
    </rPh>
    <phoneticPr fontId="8"/>
  </si>
  <si>
    <t>島根　ミディ胡蝶蘭（2本立ち／18輪）7,700円</t>
    <rPh sb="11" eb="12">
      <t>ホン</t>
    </rPh>
    <rPh sb="12" eb="13">
      <t>タ</t>
    </rPh>
    <rPh sb="17" eb="18">
      <t>リン</t>
    </rPh>
    <rPh sb="24" eb="25">
      <t>エン</t>
    </rPh>
    <phoneticPr fontId="8"/>
  </si>
  <si>
    <t>岡山　大輪胡蝶蘭（3本立ち／50輪） 41,800円</t>
    <rPh sb="3" eb="5">
      <t>タイリン</t>
    </rPh>
    <rPh sb="10" eb="11">
      <t>ホン</t>
    </rPh>
    <rPh sb="11" eb="12">
      <t>タ</t>
    </rPh>
    <rPh sb="16" eb="17">
      <t>リン</t>
    </rPh>
    <rPh sb="25" eb="26">
      <t>エン</t>
    </rPh>
    <phoneticPr fontId="8"/>
  </si>
  <si>
    <t>岡山　大輪胡蝶蘭（3本立ち／45輪） 33,000円</t>
    <rPh sb="3" eb="5">
      <t>タイリン</t>
    </rPh>
    <rPh sb="10" eb="11">
      <t>ホン</t>
    </rPh>
    <rPh sb="11" eb="12">
      <t>タ</t>
    </rPh>
    <rPh sb="16" eb="17">
      <t>リン</t>
    </rPh>
    <rPh sb="25" eb="26">
      <t>エン</t>
    </rPh>
    <phoneticPr fontId="8"/>
  </si>
  <si>
    <t>岡山　大輪胡蝶蘭（3本立ち／39輪） 27,500円</t>
    <rPh sb="3" eb="5">
      <t>タイリン</t>
    </rPh>
    <rPh sb="10" eb="11">
      <t>ホン</t>
    </rPh>
    <rPh sb="11" eb="12">
      <t>タ</t>
    </rPh>
    <rPh sb="16" eb="17">
      <t>リン</t>
    </rPh>
    <rPh sb="25" eb="26">
      <t>エン</t>
    </rPh>
    <phoneticPr fontId="8"/>
  </si>
  <si>
    <t>岡山　大輪胡蝶蘭（3本立ち／33輪） 22,000円</t>
    <rPh sb="3" eb="5">
      <t>タイリン</t>
    </rPh>
    <rPh sb="10" eb="11">
      <t>ホン</t>
    </rPh>
    <rPh sb="11" eb="12">
      <t>タ</t>
    </rPh>
    <rPh sb="16" eb="17">
      <t>リン</t>
    </rPh>
    <rPh sb="25" eb="26">
      <t>エン</t>
    </rPh>
    <phoneticPr fontId="8"/>
  </si>
  <si>
    <t>岡山　大輪胡蝶蘭（2本立ち／20輪） 20,900円</t>
    <rPh sb="3" eb="5">
      <t>タイリン</t>
    </rPh>
    <rPh sb="10" eb="11">
      <t>ホン</t>
    </rPh>
    <rPh sb="11" eb="12">
      <t>タ</t>
    </rPh>
    <rPh sb="16" eb="17">
      <t>リン</t>
    </rPh>
    <rPh sb="25" eb="26">
      <t>エン</t>
    </rPh>
    <phoneticPr fontId="8"/>
  </si>
  <si>
    <t>岡山　ミディ胡蝶蘭（5本立ち／50輪） 25,300円</t>
    <rPh sb="15" eb="16">
      <t>ホン</t>
    </rPh>
    <rPh sb="16" eb="17">
      <t>タ</t>
    </rPh>
    <rPh sb="21" eb="22">
      <t>リンエン</t>
    </rPh>
    <phoneticPr fontId="8"/>
  </si>
  <si>
    <t>岡山　ミディ胡蝶蘭（3本立ち／42輪）16,500円</t>
    <rPh sb="11" eb="12">
      <t>ホン</t>
    </rPh>
    <rPh sb="12" eb="13">
      <t>タ</t>
    </rPh>
    <rPh sb="17" eb="18">
      <t>リン</t>
    </rPh>
    <rPh sb="25" eb="26">
      <t>エン</t>
    </rPh>
    <phoneticPr fontId="8"/>
  </si>
  <si>
    <t>岡山　ミディ胡蝶蘭（3本立ち／33輪）14,300円</t>
    <rPh sb="11" eb="12">
      <t>ホン</t>
    </rPh>
    <rPh sb="12" eb="13">
      <t>タ</t>
    </rPh>
    <rPh sb="17" eb="18">
      <t>リン</t>
    </rPh>
    <rPh sb="25" eb="26">
      <t>エン</t>
    </rPh>
    <phoneticPr fontId="8"/>
  </si>
  <si>
    <t>岡山　ミディ胡蝶蘭（2本立ち／18輪）7,700円</t>
    <rPh sb="11" eb="12">
      <t>ホン</t>
    </rPh>
    <rPh sb="12" eb="13">
      <t>タ</t>
    </rPh>
    <rPh sb="17" eb="18">
      <t>リン</t>
    </rPh>
    <rPh sb="24" eb="25">
      <t>エン</t>
    </rPh>
    <phoneticPr fontId="8"/>
  </si>
  <si>
    <t>広島　大輪胡蝶蘭（3本立ち／50輪） 41,800円</t>
    <rPh sb="3" eb="5">
      <t>タイリン</t>
    </rPh>
    <rPh sb="10" eb="11">
      <t>ホン</t>
    </rPh>
    <rPh sb="11" eb="12">
      <t>タ</t>
    </rPh>
    <rPh sb="16" eb="17">
      <t>リン</t>
    </rPh>
    <rPh sb="25" eb="26">
      <t>エン</t>
    </rPh>
    <phoneticPr fontId="8"/>
  </si>
  <si>
    <t>広島　大輪胡蝶蘭（3本立ち／45輪） 33,000円</t>
    <rPh sb="3" eb="5">
      <t>タイリン</t>
    </rPh>
    <rPh sb="10" eb="11">
      <t>ホン</t>
    </rPh>
    <rPh sb="11" eb="12">
      <t>タ</t>
    </rPh>
    <rPh sb="16" eb="17">
      <t>リン</t>
    </rPh>
    <rPh sb="25" eb="26">
      <t>エン</t>
    </rPh>
    <phoneticPr fontId="8"/>
  </si>
  <si>
    <t>広島　大輪胡蝶蘭（3本立ち／39輪） 27,500円</t>
    <rPh sb="3" eb="5">
      <t>タイリン</t>
    </rPh>
    <rPh sb="10" eb="11">
      <t>ホン</t>
    </rPh>
    <rPh sb="11" eb="12">
      <t>タ</t>
    </rPh>
    <rPh sb="16" eb="17">
      <t>リン</t>
    </rPh>
    <rPh sb="25" eb="26">
      <t>エン</t>
    </rPh>
    <phoneticPr fontId="8"/>
  </si>
  <si>
    <t>広島　大輪胡蝶蘭（3本立ち／33輪） 22,000円</t>
    <rPh sb="3" eb="5">
      <t>タイリン</t>
    </rPh>
    <rPh sb="10" eb="11">
      <t>ホン</t>
    </rPh>
    <rPh sb="11" eb="12">
      <t>タ</t>
    </rPh>
    <rPh sb="16" eb="17">
      <t>リン</t>
    </rPh>
    <rPh sb="25" eb="26">
      <t>エン</t>
    </rPh>
    <phoneticPr fontId="8"/>
  </si>
  <si>
    <t>広島　大輪胡蝶蘭（2本立ち／20輪） 20,900円</t>
    <rPh sb="3" eb="5">
      <t>タイリン</t>
    </rPh>
    <rPh sb="10" eb="11">
      <t>ホン</t>
    </rPh>
    <rPh sb="11" eb="12">
      <t>タ</t>
    </rPh>
    <rPh sb="16" eb="17">
      <t>リン</t>
    </rPh>
    <rPh sb="25" eb="26">
      <t>エン</t>
    </rPh>
    <phoneticPr fontId="8"/>
  </si>
  <si>
    <t>広島　ミディ胡蝶蘭（5本立ち／50輪） 25,300円</t>
    <rPh sb="15" eb="16">
      <t>ホン</t>
    </rPh>
    <rPh sb="16" eb="17">
      <t>タ</t>
    </rPh>
    <rPh sb="21" eb="22">
      <t>リンエン</t>
    </rPh>
    <phoneticPr fontId="8"/>
  </si>
  <si>
    <t>広島　ミディ胡蝶蘭（3本立ち／42輪）16,500円</t>
    <rPh sb="11" eb="12">
      <t>ホン</t>
    </rPh>
    <rPh sb="12" eb="13">
      <t>タ</t>
    </rPh>
    <rPh sb="17" eb="18">
      <t>リン</t>
    </rPh>
    <rPh sb="25" eb="26">
      <t>エン</t>
    </rPh>
    <phoneticPr fontId="8"/>
  </si>
  <si>
    <t>広島　ミディ胡蝶蘭（3本立ち／33輪）14,300円</t>
    <rPh sb="11" eb="12">
      <t>ホン</t>
    </rPh>
    <rPh sb="12" eb="13">
      <t>タ</t>
    </rPh>
    <rPh sb="17" eb="18">
      <t>リン</t>
    </rPh>
    <rPh sb="25" eb="26">
      <t>エン</t>
    </rPh>
    <phoneticPr fontId="8"/>
  </si>
  <si>
    <t>広島　ミディ胡蝶蘭（2本立ち／18輪）7,700円</t>
    <rPh sb="11" eb="12">
      <t>ホン</t>
    </rPh>
    <rPh sb="12" eb="13">
      <t>タ</t>
    </rPh>
    <rPh sb="17" eb="18">
      <t>リン</t>
    </rPh>
    <rPh sb="24" eb="25">
      <t>エン</t>
    </rPh>
    <phoneticPr fontId="8"/>
  </si>
  <si>
    <t>山口　大輪胡蝶蘭（3本立ち／50輪） 41,800円</t>
    <rPh sb="3" eb="5">
      <t>タイリン</t>
    </rPh>
    <rPh sb="10" eb="11">
      <t>ホン</t>
    </rPh>
    <rPh sb="11" eb="12">
      <t>タ</t>
    </rPh>
    <rPh sb="16" eb="17">
      <t>リン</t>
    </rPh>
    <rPh sb="25" eb="26">
      <t>エン</t>
    </rPh>
    <phoneticPr fontId="8"/>
  </si>
  <si>
    <t>山口　大輪胡蝶蘭（3本立ち／45輪） 33,000円</t>
    <rPh sb="3" eb="5">
      <t>タイリン</t>
    </rPh>
    <rPh sb="10" eb="11">
      <t>ホン</t>
    </rPh>
    <rPh sb="11" eb="12">
      <t>タ</t>
    </rPh>
    <rPh sb="16" eb="17">
      <t>リン</t>
    </rPh>
    <rPh sb="25" eb="26">
      <t>エン</t>
    </rPh>
    <phoneticPr fontId="8"/>
  </si>
  <si>
    <t>山口　大輪胡蝶蘭（3本立ち／39輪） 27,500円</t>
    <rPh sb="3" eb="5">
      <t>タイリン</t>
    </rPh>
    <rPh sb="10" eb="11">
      <t>ホン</t>
    </rPh>
    <rPh sb="11" eb="12">
      <t>タ</t>
    </rPh>
    <rPh sb="16" eb="17">
      <t>リン</t>
    </rPh>
    <rPh sb="25" eb="26">
      <t>エン</t>
    </rPh>
    <phoneticPr fontId="8"/>
  </si>
  <si>
    <t>山口　大輪胡蝶蘭（3本立ち／33輪） 22,000円</t>
    <rPh sb="3" eb="5">
      <t>タイリン</t>
    </rPh>
    <rPh sb="10" eb="11">
      <t>ホン</t>
    </rPh>
    <rPh sb="11" eb="12">
      <t>タ</t>
    </rPh>
    <rPh sb="16" eb="17">
      <t>リン</t>
    </rPh>
    <rPh sb="25" eb="26">
      <t>エン</t>
    </rPh>
    <phoneticPr fontId="8"/>
  </si>
  <si>
    <t>山口　大輪胡蝶蘭（2本立ち／20輪） 20,900円</t>
    <rPh sb="3" eb="5">
      <t>タイリン</t>
    </rPh>
    <rPh sb="10" eb="11">
      <t>ホン</t>
    </rPh>
    <rPh sb="11" eb="12">
      <t>タ</t>
    </rPh>
    <rPh sb="16" eb="17">
      <t>リン</t>
    </rPh>
    <rPh sb="25" eb="26">
      <t>エン</t>
    </rPh>
    <phoneticPr fontId="8"/>
  </si>
  <si>
    <t>山口　ミディ胡蝶蘭（5本立ち／50輪） 25,300円</t>
    <rPh sb="15" eb="16">
      <t>ホン</t>
    </rPh>
    <rPh sb="16" eb="17">
      <t>タ</t>
    </rPh>
    <rPh sb="21" eb="22">
      <t>リンエン</t>
    </rPh>
    <phoneticPr fontId="8"/>
  </si>
  <si>
    <t>山口　ミディ胡蝶蘭（3本立ち／42輪）16,500円</t>
    <rPh sb="11" eb="12">
      <t>ホン</t>
    </rPh>
    <rPh sb="12" eb="13">
      <t>タ</t>
    </rPh>
    <rPh sb="17" eb="18">
      <t>リン</t>
    </rPh>
    <rPh sb="25" eb="26">
      <t>エン</t>
    </rPh>
    <phoneticPr fontId="8"/>
  </si>
  <si>
    <t>山口　ミディ胡蝶蘭（3本立ち／33輪）14,300円</t>
    <rPh sb="11" eb="12">
      <t>ホン</t>
    </rPh>
    <rPh sb="12" eb="13">
      <t>タ</t>
    </rPh>
    <rPh sb="17" eb="18">
      <t>リン</t>
    </rPh>
    <rPh sb="25" eb="26">
      <t>エン</t>
    </rPh>
    <phoneticPr fontId="8"/>
  </si>
  <si>
    <t>山口　ミディ胡蝶蘭（2本立ち／18輪）7,700円</t>
    <rPh sb="11" eb="12">
      <t>ホン</t>
    </rPh>
    <rPh sb="12" eb="13">
      <t>タ</t>
    </rPh>
    <rPh sb="17" eb="18">
      <t>リン</t>
    </rPh>
    <rPh sb="24" eb="25">
      <t>エン</t>
    </rPh>
    <phoneticPr fontId="8"/>
  </si>
  <si>
    <t>徳島　大輪胡蝶蘭（3本立ち／50輪） 41,800円</t>
    <rPh sb="3" eb="5">
      <t>タイリン</t>
    </rPh>
    <rPh sb="10" eb="11">
      <t>ホン</t>
    </rPh>
    <rPh sb="11" eb="12">
      <t>タ</t>
    </rPh>
    <rPh sb="16" eb="17">
      <t>リン</t>
    </rPh>
    <rPh sb="25" eb="26">
      <t>エン</t>
    </rPh>
    <phoneticPr fontId="8"/>
  </si>
  <si>
    <t>徳島　大輪胡蝶蘭（3本立ち／45輪） 33,000円</t>
    <rPh sb="3" eb="5">
      <t>タイリン</t>
    </rPh>
    <rPh sb="10" eb="11">
      <t>ホン</t>
    </rPh>
    <rPh sb="11" eb="12">
      <t>タ</t>
    </rPh>
    <rPh sb="16" eb="17">
      <t>リン</t>
    </rPh>
    <rPh sb="25" eb="26">
      <t>エン</t>
    </rPh>
    <phoneticPr fontId="8"/>
  </si>
  <si>
    <t>徳島　大輪胡蝶蘭（3本立ち／39輪） 27,500円</t>
    <rPh sb="3" eb="5">
      <t>タイリン</t>
    </rPh>
    <rPh sb="10" eb="11">
      <t>ホン</t>
    </rPh>
    <rPh sb="11" eb="12">
      <t>タ</t>
    </rPh>
    <rPh sb="16" eb="17">
      <t>リン</t>
    </rPh>
    <rPh sb="25" eb="26">
      <t>エン</t>
    </rPh>
    <phoneticPr fontId="8"/>
  </si>
  <si>
    <t>徳島　大輪胡蝶蘭（3本立ち／33輪） 22,000円</t>
    <rPh sb="3" eb="5">
      <t>タイリン</t>
    </rPh>
    <rPh sb="10" eb="11">
      <t>ホン</t>
    </rPh>
    <rPh sb="11" eb="12">
      <t>タ</t>
    </rPh>
    <rPh sb="16" eb="17">
      <t>リン</t>
    </rPh>
    <rPh sb="25" eb="26">
      <t>エン</t>
    </rPh>
    <phoneticPr fontId="8"/>
  </si>
  <si>
    <t>徳島　大輪胡蝶蘭（2本立ち／20輪） 20,900円</t>
    <rPh sb="3" eb="5">
      <t>タイリン</t>
    </rPh>
    <rPh sb="10" eb="11">
      <t>ホン</t>
    </rPh>
    <rPh sb="11" eb="12">
      <t>タ</t>
    </rPh>
    <rPh sb="16" eb="17">
      <t>リン</t>
    </rPh>
    <rPh sb="25" eb="26">
      <t>エン</t>
    </rPh>
    <phoneticPr fontId="8"/>
  </si>
  <si>
    <t>徳島　ミディ胡蝶蘭（5本立ち／50輪） 25,300円</t>
    <rPh sb="15" eb="16">
      <t>ホン</t>
    </rPh>
    <rPh sb="16" eb="17">
      <t>タ</t>
    </rPh>
    <rPh sb="21" eb="22">
      <t>リンエン</t>
    </rPh>
    <phoneticPr fontId="8"/>
  </si>
  <si>
    <t>徳島　ミディ胡蝶蘭（3本立ち／42輪）16,500円</t>
    <rPh sb="11" eb="12">
      <t>ホン</t>
    </rPh>
    <rPh sb="12" eb="13">
      <t>タ</t>
    </rPh>
    <rPh sb="17" eb="18">
      <t>リン</t>
    </rPh>
    <rPh sb="25" eb="26">
      <t>エン</t>
    </rPh>
    <phoneticPr fontId="8"/>
  </si>
  <si>
    <t>徳島　ミディ胡蝶蘭（3本立ち／33輪）14,300円</t>
    <rPh sb="11" eb="12">
      <t>ホン</t>
    </rPh>
    <rPh sb="12" eb="13">
      <t>タ</t>
    </rPh>
    <rPh sb="17" eb="18">
      <t>リン</t>
    </rPh>
    <rPh sb="25" eb="26">
      <t>エン</t>
    </rPh>
    <phoneticPr fontId="8"/>
  </si>
  <si>
    <t>徳島　ミディ胡蝶蘭（2本立ち／18輪）7,700円</t>
    <rPh sb="11" eb="12">
      <t>ホン</t>
    </rPh>
    <rPh sb="12" eb="13">
      <t>タ</t>
    </rPh>
    <rPh sb="17" eb="18">
      <t>リン</t>
    </rPh>
    <rPh sb="24" eb="25">
      <t>エン</t>
    </rPh>
    <phoneticPr fontId="8"/>
  </si>
  <si>
    <t>香川　大輪胡蝶蘭（3本立ち／50輪） 41,800円</t>
    <rPh sb="3" eb="5">
      <t>タイリン</t>
    </rPh>
    <rPh sb="10" eb="11">
      <t>ホン</t>
    </rPh>
    <rPh sb="11" eb="12">
      <t>タ</t>
    </rPh>
    <rPh sb="16" eb="17">
      <t>リン</t>
    </rPh>
    <rPh sb="25" eb="26">
      <t>エン</t>
    </rPh>
    <phoneticPr fontId="8"/>
  </si>
  <si>
    <t>香川　大輪胡蝶蘭（3本立ち／45輪） 33,000円</t>
    <rPh sb="3" eb="5">
      <t>タイリン</t>
    </rPh>
    <rPh sb="10" eb="11">
      <t>ホン</t>
    </rPh>
    <rPh sb="11" eb="12">
      <t>タ</t>
    </rPh>
    <rPh sb="16" eb="17">
      <t>リン</t>
    </rPh>
    <rPh sb="25" eb="26">
      <t>エン</t>
    </rPh>
    <phoneticPr fontId="8"/>
  </si>
  <si>
    <t>香川　大輪胡蝶蘭（3本立ち／39輪） 27,500円</t>
    <rPh sb="3" eb="5">
      <t>タイリン</t>
    </rPh>
    <rPh sb="10" eb="11">
      <t>ホン</t>
    </rPh>
    <rPh sb="11" eb="12">
      <t>タ</t>
    </rPh>
    <rPh sb="16" eb="17">
      <t>リン</t>
    </rPh>
    <rPh sb="25" eb="26">
      <t>エン</t>
    </rPh>
    <phoneticPr fontId="8"/>
  </si>
  <si>
    <t>香川　大輪胡蝶蘭（3本立ち／33輪） 22,000円</t>
    <rPh sb="3" eb="5">
      <t>タイリン</t>
    </rPh>
    <rPh sb="10" eb="11">
      <t>ホン</t>
    </rPh>
    <rPh sb="11" eb="12">
      <t>タ</t>
    </rPh>
    <rPh sb="16" eb="17">
      <t>リン</t>
    </rPh>
    <rPh sb="25" eb="26">
      <t>エン</t>
    </rPh>
    <phoneticPr fontId="8"/>
  </si>
  <si>
    <t>香川　大輪胡蝶蘭（2本立ち／20輪） 20,900円</t>
    <rPh sb="3" eb="5">
      <t>タイリン</t>
    </rPh>
    <rPh sb="10" eb="11">
      <t>ホン</t>
    </rPh>
    <rPh sb="11" eb="12">
      <t>タ</t>
    </rPh>
    <rPh sb="16" eb="17">
      <t>リン</t>
    </rPh>
    <rPh sb="25" eb="26">
      <t>エン</t>
    </rPh>
    <phoneticPr fontId="8"/>
  </si>
  <si>
    <t>香川　ミディ胡蝶蘭（5本立ち／50輪） 25,300円</t>
    <rPh sb="15" eb="16">
      <t>ホン</t>
    </rPh>
    <rPh sb="16" eb="17">
      <t>タ</t>
    </rPh>
    <rPh sb="21" eb="22">
      <t>リンエン</t>
    </rPh>
    <phoneticPr fontId="8"/>
  </si>
  <si>
    <t>香川　ミディ胡蝶蘭（3本立ち／42輪）16,500円</t>
    <rPh sb="11" eb="12">
      <t>ホン</t>
    </rPh>
    <rPh sb="12" eb="13">
      <t>タ</t>
    </rPh>
    <rPh sb="17" eb="18">
      <t>リン</t>
    </rPh>
    <rPh sb="25" eb="26">
      <t>エン</t>
    </rPh>
    <phoneticPr fontId="8"/>
  </si>
  <si>
    <t>香川　ミディ胡蝶蘭（3本立ち／33輪）14,300円</t>
    <rPh sb="11" eb="12">
      <t>ホン</t>
    </rPh>
    <rPh sb="12" eb="13">
      <t>タ</t>
    </rPh>
    <rPh sb="17" eb="18">
      <t>リン</t>
    </rPh>
    <rPh sb="25" eb="26">
      <t>エン</t>
    </rPh>
    <phoneticPr fontId="8"/>
  </si>
  <si>
    <t>香川　ミディ胡蝶蘭（2本立ち／18輪）7,700円</t>
    <rPh sb="11" eb="12">
      <t>ホン</t>
    </rPh>
    <rPh sb="12" eb="13">
      <t>タ</t>
    </rPh>
    <rPh sb="17" eb="18">
      <t>リン</t>
    </rPh>
    <rPh sb="24" eb="25">
      <t>エン</t>
    </rPh>
    <phoneticPr fontId="8"/>
  </si>
  <si>
    <t>愛媛　大輪胡蝶蘭（3本立ち／50輪） 41,800円</t>
    <rPh sb="3" eb="5">
      <t>タイリン</t>
    </rPh>
    <rPh sb="10" eb="11">
      <t>ホン</t>
    </rPh>
    <rPh sb="11" eb="12">
      <t>タ</t>
    </rPh>
    <rPh sb="16" eb="17">
      <t>リン</t>
    </rPh>
    <rPh sb="25" eb="26">
      <t>エン</t>
    </rPh>
    <phoneticPr fontId="8"/>
  </si>
  <si>
    <t>愛媛　大輪胡蝶蘭（3本立ち／45輪） 33,000円</t>
    <rPh sb="3" eb="5">
      <t>タイリン</t>
    </rPh>
    <rPh sb="10" eb="11">
      <t>ホン</t>
    </rPh>
    <rPh sb="11" eb="12">
      <t>タ</t>
    </rPh>
    <rPh sb="16" eb="17">
      <t>リン</t>
    </rPh>
    <rPh sb="25" eb="26">
      <t>エン</t>
    </rPh>
    <phoneticPr fontId="8"/>
  </si>
  <si>
    <t>愛媛　大輪胡蝶蘭（3本立ち／39輪） 27,500円</t>
    <rPh sb="3" eb="5">
      <t>タイリン</t>
    </rPh>
    <rPh sb="10" eb="11">
      <t>ホン</t>
    </rPh>
    <rPh sb="11" eb="12">
      <t>タ</t>
    </rPh>
    <rPh sb="16" eb="17">
      <t>リン</t>
    </rPh>
    <rPh sb="25" eb="26">
      <t>エン</t>
    </rPh>
    <phoneticPr fontId="8"/>
  </si>
  <si>
    <t>愛媛　大輪胡蝶蘭（3本立ち／33輪） 22,000円</t>
    <rPh sb="3" eb="5">
      <t>タイリン</t>
    </rPh>
    <rPh sb="10" eb="11">
      <t>ホン</t>
    </rPh>
    <rPh sb="11" eb="12">
      <t>タ</t>
    </rPh>
    <rPh sb="16" eb="17">
      <t>リン</t>
    </rPh>
    <rPh sb="25" eb="26">
      <t>エン</t>
    </rPh>
    <phoneticPr fontId="8"/>
  </si>
  <si>
    <t>愛媛　大輪胡蝶蘭（2本立ち／20輪） 20,900円</t>
    <rPh sb="3" eb="5">
      <t>タイリン</t>
    </rPh>
    <rPh sb="10" eb="11">
      <t>ホン</t>
    </rPh>
    <rPh sb="11" eb="12">
      <t>タ</t>
    </rPh>
    <rPh sb="16" eb="17">
      <t>リン</t>
    </rPh>
    <rPh sb="25" eb="26">
      <t>エン</t>
    </rPh>
    <phoneticPr fontId="8"/>
  </si>
  <si>
    <t>愛媛　ミディ胡蝶蘭（5本立ち／50輪） 25,300円</t>
    <rPh sb="15" eb="16">
      <t>ホン</t>
    </rPh>
    <rPh sb="16" eb="17">
      <t>タ</t>
    </rPh>
    <rPh sb="21" eb="22">
      <t>リンエン</t>
    </rPh>
    <phoneticPr fontId="8"/>
  </si>
  <si>
    <t>愛媛　ミディ胡蝶蘭（3本立ち／42輪）16,500円</t>
    <rPh sb="11" eb="12">
      <t>ホン</t>
    </rPh>
    <rPh sb="12" eb="13">
      <t>タ</t>
    </rPh>
    <rPh sb="17" eb="18">
      <t>リン</t>
    </rPh>
    <rPh sb="25" eb="26">
      <t>エン</t>
    </rPh>
    <phoneticPr fontId="8"/>
  </si>
  <si>
    <t>愛媛　ミディ胡蝶蘭（3本立ち／33輪）14,300円</t>
    <rPh sb="11" eb="12">
      <t>ホン</t>
    </rPh>
    <rPh sb="12" eb="13">
      <t>タ</t>
    </rPh>
    <rPh sb="17" eb="18">
      <t>リン</t>
    </rPh>
    <rPh sb="25" eb="26">
      <t>エン</t>
    </rPh>
    <phoneticPr fontId="8"/>
  </si>
  <si>
    <t>愛媛　ミディ胡蝶蘭（2本立ち／18輪）7,700円</t>
    <rPh sb="11" eb="12">
      <t>ホン</t>
    </rPh>
    <rPh sb="12" eb="13">
      <t>タ</t>
    </rPh>
    <rPh sb="17" eb="18">
      <t>リン</t>
    </rPh>
    <rPh sb="24" eb="25">
      <t>エン</t>
    </rPh>
    <phoneticPr fontId="8"/>
  </si>
  <si>
    <t>高知　大輪胡蝶蘭（3本立ち／50輪） 41,800円</t>
    <rPh sb="3" eb="5">
      <t>タイリン</t>
    </rPh>
    <rPh sb="10" eb="11">
      <t>ホン</t>
    </rPh>
    <rPh sb="11" eb="12">
      <t>タ</t>
    </rPh>
    <rPh sb="16" eb="17">
      <t>リン</t>
    </rPh>
    <rPh sb="25" eb="26">
      <t>エン</t>
    </rPh>
    <phoneticPr fontId="8"/>
  </si>
  <si>
    <t>高知　大輪胡蝶蘭（3本立ち／45輪） 33,000円</t>
    <rPh sb="3" eb="5">
      <t>タイリン</t>
    </rPh>
    <rPh sb="10" eb="11">
      <t>ホン</t>
    </rPh>
    <rPh sb="11" eb="12">
      <t>タ</t>
    </rPh>
    <rPh sb="16" eb="17">
      <t>リン</t>
    </rPh>
    <rPh sb="25" eb="26">
      <t>エン</t>
    </rPh>
    <phoneticPr fontId="8"/>
  </si>
  <si>
    <t>高知　大輪胡蝶蘭（3本立ち／39輪） 27,500円</t>
    <rPh sb="3" eb="5">
      <t>タイリン</t>
    </rPh>
    <rPh sb="10" eb="11">
      <t>ホン</t>
    </rPh>
    <rPh sb="11" eb="12">
      <t>タ</t>
    </rPh>
    <rPh sb="16" eb="17">
      <t>リン</t>
    </rPh>
    <rPh sb="25" eb="26">
      <t>エン</t>
    </rPh>
    <phoneticPr fontId="8"/>
  </si>
  <si>
    <t>高知　大輪胡蝶蘭（3本立ち／33輪） 22,000円</t>
    <rPh sb="3" eb="5">
      <t>タイリン</t>
    </rPh>
    <rPh sb="10" eb="11">
      <t>ホン</t>
    </rPh>
    <rPh sb="11" eb="12">
      <t>タ</t>
    </rPh>
    <rPh sb="16" eb="17">
      <t>リン</t>
    </rPh>
    <rPh sb="25" eb="26">
      <t>エン</t>
    </rPh>
    <phoneticPr fontId="8"/>
  </si>
  <si>
    <t>高知　大輪胡蝶蘭（2本立ち／20輪） 20,900円</t>
    <rPh sb="3" eb="5">
      <t>タイリン</t>
    </rPh>
    <rPh sb="10" eb="11">
      <t>ホン</t>
    </rPh>
    <rPh sb="11" eb="12">
      <t>タ</t>
    </rPh>
    <rPh sb="16" eb="17">
      <t>リン</t>
    </rPh>
    <rPh sb="25" eb="26">
      <t>エン</t>
    </rPh>
    <phoneticPr fontId="8"/>
  </si>
  <si>
    <t>高知　ミディ胡蝶蘭（5本立ち／50輪） 25,300円</t>
    <rPh sb="15" eb="16">
      <t>ホン</t>
    </rPh>
    <rPh sb="16" eb="17">
      <t>タ</t>
    </rPh>
    <rPh sb="21" eb="22">
      <t>リンエン</t>
    </rPh>
    <phoneticPr fontId="8"/>
  </si>
  <si>
    <t>高知　ミディ胡蝶蘭（3本立ち／42輪）16,500円</t>
    <rPh sb="11" eb="12">
      <t>ホン</t>
    </rPh>
    <rPh sb="12" eb="13">
      <t>タ</t>
    </rPh>
    <rPh sb="17" eb="18">
      <t>リン</t>
    </rPh>
    <rPh sb="25" eb="26">
      <t>エン</t>
    </rPh>
    <phoneticPr fontId="8"/>
  </si>
  <si>
    <t>高知　ミディ胡蝶蘭（3本立ち／33輪）14,300円</t>
    <rPh sb="11" eb="12">
      <t>ホン</t>
    </rPh>
    <rPh sb="12" eb="13">
      <t>タ</t>
    </rPh>
    <rPh sb="17" eb="18">
      <t>リン</t>
    </rPh>
    <rPh sb="25" eb="26">
      <t>エン</t>
    </rPh>
    <phoneticPr fontId="8"/>
  </si>
  <si>
    <t>高知　ミディ胡蝶蘭（2本立ち／18輪）7,700円</t>
    <rPh sb="11" eb="12">
      <t>ホン</t>
    </rPh>
    <rPh sb="12" eb="13">
      <t>タ</t>
    </rPh>
    <rPh sb="17" eb="18">
      <t>リン</t>
    </rPh>
    <rPh sb="24" eb="25">
      <t>エン</t>
    </rPh>
    <phoneticPr fontId="8"/>
  </si>
  <si>
    <t>福岡　大輪胡蝶蘭（3本立ち／50輪） 41,800円</t>
    <rPh sb="3" eb="5">
      <t>タイリン</t>
    </rPh>
    <rPh sb="10" eb="11">
      <t>ホン</t>
    </rPh>
    <rPh sb="11" eb="12">
      <t>タ</t>
    </rPh>
    <rPh sb="16" eb="17">
      <t>リン</t>
    </rPh>
    <rPh sb="25" eb="26">
      <t>エン</t>
    </rPh>
    <phoneticPr fontId="8"/>
  </si>
  <si>
    <t>福岡　大輪胡蝶蘭（3本立ち／45輪） 33,000円</t>
    <rPh sb="3" eb="5">
      <t>タイリン</t>
    </rPh>
    <rPh sb="10" eb="11">
      <t>ホン</t>
    </rPh>
    <rPh sb="11" eb="12">
      <t>タ</t>
    </rPh>
    <rPh sb="16" eb="17">
      <t>リン</t>
    </rPh>
    <rPh sb="25" eb="26">
      <t>エン</t>
    </rPh>
    <phoneticPr fontId="8"/>
  </si>
  <si>
    <t>福岡　大輪胡蝶蘭（3本立ち／39輪） 27,500円</t>
    <rPh sb="3" eb="5">
      <t>タイリン</t>
    </rPh>
    <rPh sb="10" eb="11">
      <t>ホン</t>
    </rPh>
    <rPh sb="11" eb="12">
      <t>タ</t>
    </rPh>
    <rPh sb="16" eb="17">
      <t>リン</t>
    </rPh>
    <rPh sb="25" eb="26">
      <t>エン</t>
    </rPh>
    <phoneticPr fontId="8"/>
  </si>
  <si>
    <t>福岡　大輪胡蝶蘭（3本立ち／33輪） 22,000円</t>
    <rPh sb="3" eb="5">
      <t>タイリン</t>
    </rPh>
    <rPh sb="10" eb="11">
      <t>ホン</t>
    </rPh>
    <rPh sb="11" eb="12">
      <t>タ</t>
    </rPh>
    <rPh sb="16" eb="17">
      <t>リン</t>
    </rPh>
    <rPh sb="25" eb="26">
      <t>エン</t>
    </rPh>
    <phoneticPr fontId="8"/>
  </si>
  <si>
    <t>福岡　大輪胡蝶蘭（2本立ち／20輪） 20,900円</t>
    <rPh sb="3" eb="5">
      <t>タイリン</t>
    </rPh>
    <rPh sb="10" eb="11">
      <t>ホン</t>
    </rPh>
    <rPh sb="11" eb="12">
      <t>タ</t>
    </rPh>
    <rPh sb="16" eb="17">
      <t>リン</t>
    </rPh>
    <rPh sb="25" eb="26">
      <t>エン</t>
    </rPh>
    <phoneticPr fontId="8"/>
  </si>
  <si>
    <t>福岡　ミディ胡蝶蘭（5本立ち／50輪） 25,300円</t>
    <rPh sb="15" eb="16">
      <t>ホン</t>
    </rPh>
    <rPh sb="16" eb="17">
      <t>タ</t>
    </rPh>
    <rPh sb="21" eb="22">
      <t>リンエン</t>
    </rPh>
    <phoneticPr fontId="8"/>
  </si>
  <si>
    <t>福岡　ミディ胡蝶蘭（3本立ち／42輪）16,500円</t>
    <rPh sb="11" eb="12">
      <t>ホン</t>
    </rPh>
    <rPh sb="12" eb="13">
      <t>タ</t>
    </rPh>
    <rPh sb="17" eb="18">
      <t>リン</t>
    </rPh>
    <rPh sb="25" eb="26">
      <t>エン</t>
    </rPh>
    <phoneticPr fontId="8"/>
  </si>
  <si>
    <t>福岡　ミディ胡蝶蘭（3本立ち／33輪）14,300円</t>
    <rPh sb="11" eb="12">
      <t>ホン</t>
    </rPh>
    <rPh sb="12" eb="13">
      <t>タ</t>
    </rPh>
    <rPh sb="17" eb="18">
      <t>リン</t>
    </rPh>
    <rPh sb="25" eb="26">
      <t>エン</t>
    </rPh>
    <phoneticPr fontId="8"/>
  </si>
  <si>
    <t>福岡　ミディ胡蝶蘭（2本立ち／18輪）7,700円</t>
    <rPh sb="11" eb="12">
      <t>ホン</t>
    </rPh>
    <rPh sb="12" eb="13">
      <t>タ</t>
    </rPh>
    <rPh sb="17" eb="18">
      <t>リン</t>
    </rPh>
    <rPh sb="24" eb="25">
      <t>エン</t>
    </rPh>
    <phoneticPr fontId="8"/>
  </si>
  <si>
    <t>佐賀　大輪胡蝶蘭（3本立ち／50輪） 41,800円</t>
    <rPh sb="3" eb="5">
      <t>タイリン</t>
    </rPh>
    <rPh sb="10" eb="11">
      <t>ホン</t>
    </rPh>
    <rPh sb="11" eb="12">
      <t>タ</t>
    </rPh>
    <rPh sb="16" eb="17">
      <t>リン</t>
    </rPh>
    <rPh sb="25" eb="26">
      <t>エン</t>
    </rPh>
    <phoneticPr fontId="8"/>
  </si>
  <si>
    <t>佐賀　大輪胡蝶蘭（3本立ち／45輪） 33,000円</t>
    <rPh sb="3" eb="5">
      <t>タイリン</t>
    </rPh>
    <rPh sb="10" eb="11">
      <t>ホン</t>
    </rPh>
    <rPh sb="11" eb="12">
      <t>タ</t>
    </rPh>
    <rPh sb="16" eb="17">
      <t>リン</t>
    </rPh>
    <rPh sb="25" eb="26">
      <t>エン</t>
    </rPh>
    <phoneticPr fontId="8"/>
  </si>
  <si>
    <t>佐賀　大輪胡蝶蘭（3本立ち／39輪） 27,500円</t>
    <rPh sb="3" eb="5">
      <t>タイリン</t>
    </rPh>
    <rPh sb="10" eb="11">
      <t>ホン</t>
    </rPh>
    <rPh sb="11" eb="12">
      <t>タ</t>
    </rPh>
    <rPh sb="16" eb="17">
      <t>リン</t>
    </rPh>
    <rPh sb="25" eb="26">
      <t>エン</t>
    </rPh>
    <phoneticPr fontId="8"/>
  </si>
  <si>
    <t>佐賀　大輪胡蝶蘭（3本立ち／33輪） 22,000円</t>
    <rPh sb="3" eb="5">
      <t>タイリン</t>
    </rPh>
    <rPh sb="10" eb="11">
      <t>ホン</t>
    </rPh>
    <rPh sb="11" eb="12">
      <t>タ</t>
    </rPh>
    <rPh sb="16" eb="17">
      <t>リン</t>
    </rPh>
    <rPh sb="25" eb="26">
      <t>エン</t>
    </rPh>
    <phoneticPr fontId="8"/>
  </si>
  <si>
    <t>佐賀　大輪胡蝶蘭（2本立ち／20輪） 20,900円</t>
    <rPh sb="3" eb="5">
      <t>タイリン</t>
    </rPh>
    <rPh sb="10" eb="11">
      <t>ホン</t>
    </rPh>
    <rPh sb="11" eb="12">
      <t>タ</t>
    </rPh>
    <rPh sb="16" eb="17">
      <t>リン</t>
    </rPh>
    <rPh sb="25" eb="26">
      <t>エン</t>
    </rPh>
    <phoneticPr fontId="8"/>
  </si>
  <si>
    <t>佐賀　ミディ胡蝶蘭（5本立ち／50輪） 25,300円</t>
    <rPh sb="15" eb="16">
      <t>ホン</t>
    </rPh>
    <rPh sb="16" eb="17">
      <t>タ</t>
    </rPh>
    <rPh sb="21" eb="22">
      <t>リンエン</t>
    </rPh>
    <phoneticPr fontId="8"/>
  </si>
  <si>
    <t>佐賀　ミディ胡蝶蘭（3本立ち／42輪）16,500円</t>
    <rPh sb="11" eb="12">
      <t>ホン</t>
    </rPh>
    <rPh sb="12" eb="13">
      <t>タ</t>
    </rPh>
    <rPh sb="17" eb="18">
      <t>リン</t>
    </rPh>
    <rPh sb="25" eb="26">
      <t>エン</t>
    </rPh>
    <phoneticPr fontId="8"/>
  </si>
  <si>
    <t>佐賀　ミディ胡蝶蘭（3本立ち／33輪）14,300円</t>
    <rPh sb="11" eb="12">
      <t>ホン</t>
    </rPh>
    <rPh sb="12" eb="13">
      <t>タ</t>
    </rPh>
    <rPh sb="17" eb="18">
      <t>リン</t>
    </rPh>
    <rPh sb="25" eb="26">
      <t>エン</t>
    </rPh>
    <phoneticPr fontId="8"/>
  </si>
  <si>
    <t>佐賀　ミディ胡蝶蘭（2本立ち／18輪）7,700円</t>
    <rPh sb="11" eb="12">
      <t>ホン</t>
    </rPh>
    <rPh sb="12" eb="13">
      <t>タ</t>
    </rPh>
    <rPh sb="17" eb="18">
      <t>リン</t>
    </rPh>
    <rPh sb="24" eb="25">
      <t>エン</t>
    </rPh>
    <phoneticPr fontId="8"/>
  </si>
  <si>
    <t>長崎　大輪胡蝶蘭（3本立ち／50輪） 41,800円</t>
    <rPh sb="3" eb="5">
      <t>タイリン</t>
    </rPh>
    <rPh sb="10" eb="11">
      <t>ホン</t>
    </rPh>
    <rPh sb="11" eb="12">
      <t>タ</t>
    </rPh>
    <rPh sb="16" eb="17">
      <t>リン</t>
    </rPh>
    <rPh sb="25" eb="26">
      <t>エン</t>
    </rPh>
    <phoneticPr fontId="8"/>
  </si>
  <si>
    <t>長崎　大輪胡蝶蘭（3本立ち／45輪） 33,000円</t>
    <rPh sb="3" eb="5">
      <t>タイリン</t>
    </rPh>
    <rPh sb="10" eb="11">
      <t>ホン</t>
    </rPh>
    <rPh sb="11" eb="12">
      <t>タ</t>
    </rPh>
    <rPh sb="16" eb="17">
      <t>リン</t>
    </rPh>
    <rPh sb="25" eb="26">
      <t>エン</t>
    </rPh>
    <phoneticPr fontId="8"/>
  </si>
  <si>
    <t>長崎　大輪胡蝶蘭（3本立ち／39輪） 27,500円</t>
    <rPh sb="3" eb="5">
      <t>タイリン</t>
    </rPh>
    <rPh sb="10" eb="11">
      <t>ホン</t>
    </rPh>
    <rPh sb="11" eb="12">
      <t>タ</t>
    </rPh>
    <rPh sb="16" eb="17">
      <t>リン</t>
    </rPh>
    <rPh sb="25" eb="26">
      <t>エン</t>
    </rPh>
    <phoneticPr fontId="8"/>
  </si>
  <si>
    <t>長崎　大輪胡蝶蘭（3本立ち／33輪） 22,000円</t>
    <rPh sb="3" eb="5">
      <t>タイリン</t>
    </rPh>
    <rPh sb="10" eb="11">
      <t>ホン</t>
    </rPh>
    <rPh sb="11" eb="12">
      <t>タ</t>
    </rPh>
    <rPh sb="16" eb="17">
      <t>リン</t>
    </rPh>
    <rPh sb="25" eb="26">
      <t>エン</t>
    </rPh>
    <phoneticPr fontId="8"/>
  </si>
  <si>
    <t>長崎　大輪胡蝶蘭（2本立ち／20輪） 20,900円</t>
    <rPh sb="3" eb="5">
      <t>タイリン</t>
    </rPh>
    <rPh sb="10" eb="11">
      <t>ホン</t>
    </rPh>
    <rPh sb="11" eb="12">
      <t>タ</t>
    </rPh>
    <rPh sb="16" eb="17">
      <t>リン</t>
    </rPh>
    <rPh sb="25" eb="26">
      <t>エン</t>
    </rPh>
    <phoneticPr fontId="8"/>
  </si>
  <si>
    <t>長崎　ミディ胡蝶蘭（5本立ち／50輪） 25,300円</t>
    <rPh sb="15" eb="16">
      <t>ホン</t>
    </rPh>
    <rPh sb="16" eb="17">
      <t>タ</t>
    </rPh>
    <rPh sb="21" eb="22">
      <t>リンエン</t>
    </rPh>
    <phoneticPr fontId="8"/>
  </si>
  <si>
    <t>長崎　ミディ胡蝶蘭（3本立ち／42輪）16,500円</t>
    <rPh sb="11" eb="12">
      <t>ホン</t>
    </rPh>
    <rPh sb="12" eb="13">
      <t>タ</t>
    </rPh>
    <rPh sb="17" eb="18">
      <t>リン</t>
    </rPh>
    <rPh sb="25" eb="26">
      <t>エン</t>
    </rPh>
    <phoneticPr fontId="8"/>
  </si>
  <si>
    <t>長崎　ミディ胡蝶蘭（3本立ち／33輪）14,300円</t>
    <rPh sb="11" eb="12">
      <t>ホン</t>
    </rPh>
    <rPh sb="12" eb="13">
      <t>タ</t>
    </rPh>
    <rPh sb="17" eb="18">
      <t>リン</t>
    </rPh>
    <rPh sb="25" eb="26">
      <t>エン</t>
    </rPh>
    <phoneticPr fontId="8"/>
  </si>
  <si>
    <t>長崎　ミディ胡蝶蘭（2本立ち／18輪）7,700円</t>
    <rPh sb="11" eb="12">
      <t>ホン</t>
    </rPh>
    <rPh sb="12" eb="13">
      <t>タ</t>
    </rPh>
    <rPh sb="17" eb="18">
      <t>リン</t>
    </rPh>
    <rPh sb="24" eb="25">
      <t>エン</t>
    </rPh>
    <phoneticPr fontId="8"/>
  </si>
  <si>
    <t>熊本　大輪胡蝶蘭（3本立ち／50輪） 41,800円</t>
    <rPh sb="3" eb="5">
      <t>タイリン</t>
    </rPh>
    <rPh sb="10" eb="11">
      <t>ホン</t>
    </rPh>
    <rPh sb="11" eb="12">
      <t>タ</t>
    </rPh>
    <rPh sb="16" eb="17">
      <t>リン</t>
    </rPh>
    <rPh sb="25" eb="26">
      <t>エン</t>
    </rPh>
    <phoneticPr fontId="8"/>
  </si>
  <si>
    <t>熊本　大輪胡蝶蘭（3本立ち／45輪） 33,000円</t>
    <rPh sb="3" eb="5">
      <t>タイリン</t>
    </rPh>
    <rPh sb="10" eb="11">
      <t>ホン</t>
    </rPh>
    <rPh sb="11" eb="12">
      <t>タ</t>
    </rPh>
    <rPh sb="16" eb="17">
      <t>リン</t>
    </rPh>
    <rPh sb="25" eb="26">
      <t>エン</t>
    </rPh>
    <phoneticPr fontId="8"/>
  </si>
  <si>
    <t>熊本　大輪胡蝶蘭（3本立ち／39輪） 27,500円</t>
    <rPh sb="3" eb="5">
      <t>タイリン</t>
    </rPh>
    <rPh sb="10" eb="11">
      <t>ホン</t>
    </rPh>
    <rPh sb="11" eb="12">
      <t>タ</t>
    </rPh>
    <rPh sb="16" eb="17">
      <t>リン</t>
    </rPh>
    <rPh sb="25" eb="26">
      <t>エン</t>
    </rPh>
    <phoneticPr fontId="8"/>
  </si>
  <si>
    <t>熊本　大輪胡蝶蘭（3本立ち／33輪） 22,000円</t>
    <rPh sb="3" eb="5">
      <t>タイリン</t>
    </rPh>
    <rPh sb="10" eb="11">
      <t>ホン</t>
    </rPh>
    <rPh sb="11" eb="12">
      <t>タ</t>
    </rPh>
    <rPh sb="16" eb="17">
      <t>リン</t>
    </rPh>
    <rPh sb="25" eb="26">
      <t>エン</t>
    </rPh>
    <phoneticPr fontId="8"/>
  </si>
  <si>
    <t>熊本　大輪胡蝶蘭（2本立ち／20輪） 20,900円</t>
    <rPh sb="3" eb="5">
      <t>タイリン</t>
    </rPh>
    <rPh sb="10" eb="11">
      <t>ホン</t>
    </rPh>
    <rPh sb="11" eb="12">
      <t>タ</t>
    </rPh>
    <rPh sb="16" eb="17">
      <t>リン</t>
    </rPh>
    <rPh sb="25" eb="26">
      <t>エン</t>
    </rPh>
    <phoneticPr fontId="8"/>
  </si>
  <si>
    <t>熊本　ミディ胡蝶蘭（5本立ち／50輪） 25,300円</t>
    <rPh sb="15" eb="16">
      <t>ホン</t>
    </rPh>
    <rPh sb="16" eb="17">
      <t>タ</t>
    </rPh>
    <rPh sb="21" eb="22">
      <t>リンエン</t>
    </rPh>
    <phoneticPr fontId="8"/>
  </si>
  <si>
    <t>熊本　ミディ胡蝶蘭（3本立ち／42輪）16,500円</t>
    <rPh sb="11" eb="12">
      <t>ホン</t>
    </rPh>
    <rPh sb="12" eb="13">
      <t>タ</t>
    </rPh>
    <rPh sb="17" eb="18">
      <t>リン</t>
    </rPh>
    <rPh sb="25" eb="26">
      <t>エン</t>
    </rPh>
    <phoneticPr fontId="8"/>
  </si>
  <si>
    <t>熊本　ミディ胡蝶蘭（3本立ち／33輪）14,300円</t>
    <rPh sb="11" eb="12">
      <t>ホン</t>
    </rPh>
    <rPh sb="12" eb="13">
      <t>タ</t>
    </rPh>
    <rPh sb="17" eb="18">
      <t>リン</t>
    </rPh>
    <rPh sb="25" eb="26">
      <t>エン</t>
    </rPh>
    <phoneticPr fontId="8"/>
  </si>
  <si>
    <t>熊本　ミディ胡蝶蘭（2本立ち／18輪）7,700円</t>
    <rPh sb="11" eb="12">
      <t>ホン</t>
    </rPh>
    <rPh sb="12" eb="13">
      <t>タ</t>
    </rPh>
    <rPh sb="17" eb="18">
      <t>リン</t>
    </rPh>
    <rPh sb="24" eb="25">
      <t>エン</t>
    </rPh>
    <phoneticPr fontId="8"/>
  </si>
  <si>
    <t>大分　大輪胡蝶蘭（3本立ち／50輪） 41,800円</t>
    <rPh sb="3" eb="5">
      <t>タイリン</t>
    </rPh>
    <rPh sb="10" eb="11">
      <t>ホン</t>
    </rPh>
    <rPh sb="11" eb="12">
      <t>タ</t>
    </rPh>
    <rPh sb="16" eb="17">
      <t>リン</t>
    </rPh>
    <rPh sb="25" eb="26">
      <t>エン</t>
    </rPh>
    <phoneticPr fontId="8"/>
  </si>
  <si>
    <t>大分　大輪胡蝶蘭（3本立ち／45輪） 33,000円</t>
    <rPh sb="3" eb="5">
      <t>タイリン</t>
    </rPh>
    <rPh sb="10" eb="11">
      <t>ホン</t>
    </rPh>
    <rPh sb="11" eb="12">
      <t>タ</t>
    </rPh>
    <rPh sb="16" eb="17">
      <t>リン</t>
    </rPh>
    <rPh sb="25" eb="26">
      <t>エン</t>
    </rPh>
    <phoneticPr fontId="8"/>
  </si>
  <si>
    <t>大分　大輪胡蝶蘭（3本立ち／39輪） 27,500円</t>
    <rPh sb="3" eb="5">
      <t>タイリン</t>
    </rPh>
    <rPh sb="10" eb="11">
      <t>ホン</t>
    </rPh>
    <rPh sb="11" eb="12">
      <t>タ</t>
    </rPh>
    <rPh sb="16" eb="17">
      <t>リン</t>
    </rPh>
    <rPh sb="25" eb="26">
      <t>エン</t>
    </rPh>
    <phoneticPr fontId="8"/>
  </si>
  <si>
    <t>大分　大輪胡蝶蘭（3本立ち／33輪） 22,000円</t>
    <rPh sb="3" eb="5">
      <t>タイリン</t>
    </rPh>
    <rPh sb="10" eb="11">
      <t>ホン</t>
    </rPh>
    <rPh sb="11" eb="12">
      <t>タ</t>
    </rPh>
    <rPh sb="16" eb="17">
      <t>リン</t>
    </rPh>
    <rPh sb="25" eb="26">
      <t>エン</t>
    </rPh>
    <phoneticPr fontId="8"/>
  </si>
  <si>
    <t>大分　大輪胡蝶蘭（2本立ち／20輪） 20,900円</t>
    <rPh sb="3" eb="5">
      <t>タイリン</t>
    </rPh>
    <rPh sb="10" eb="11">
      <t>ホン</t>
    </rPh>
    <rPh sb="11" eb="12">
      <t>タ</t>
    </rPh>
    <rPh sb="16" eb="17">
      <t>リン</t>
    </rPh>
    <rPh sb="25" eb="26">
      <t>エン</t>
    </rPh>
    <phoneticPr fontId="8"/>
  </si>
  <si>
    <t>大分　ミディ胡蝶蘭（5本立ち／50輪） 25,300円</t>
    <rPh sb="15" eb="16">
      <t>ホン</t>
    </rPh>
    <rPh sb="16" eb="17">
      <t>タ</t>
    </rPh>
    <rPh sb="21" eb="22">
      <t>リンエン</t>
    </rPh>
    <phoneticPr fontId="8"/>
  </si>
  <si>
    <t>大分　ミディ胡蝶蘭（3本立ち／42輪）16,500円</t>
    <rPh sb="11" eb="12">
      <t>ホン</t>
    </rPh>
    <rPh sb="12" eb="13">
      <t>タ</t>
    </rPh>
    <rPh sb="17" eb="18">
      <t>リン</t>
    </rPh>
    <rPh sb="25" eb="26">
      <t>エン</t>
    </rPh>
    <phoneticPr fontId="8"/>
  </si>
  <si>
    <t>大分　ミディ胡蝶蘭（3本立ち／33輪）14,300円</t>
    <rPh sb="11" eb="12">
      <t>ホン</t>
    </rPh>
    <rPh sb="12" eb="13">
      <t>タ</t>
    </rPh>
    <rPh sb="17" eb="18">
      <t>リン</t>
    </rPh>
    <rPh sb="25" eb="26">
      <t>エン</t>
    </rPh>
    <phoneticPr fontId="8"/>
  </si>
  <si>
    <t>大分　ミディ胡蝶蘭（2本立ち／18輪）7,700円</t>
    <rPh sb="11" eb="12">
      <t>ホン</t>
    </rPh>
    <rPh sb="12" eb="13">
      <t>タ</t>
    </rPh>
    <rPh sb="17" eb="18">
      <t>リン</t>
    </rPh>
    <rPh sb="24" eb="25">
      <t>エン</t>
    </rPh>
    <phoneticPr fontId="8"/>
  </si>
  <si>
    <t>宮崎　大輪胡蝶蘭（3本立ち／50輪） 41,800円</t>
    <rPh sb="3" eb="5">
      <t>タイリン</t>
    </rPh>
    <rPh sb="10" eb="11">
      <t>ホン</t>
    </rPh>
    <rPh sb="11" eb="12">
      <t>タ</t>
    </rPh>
    <rPh sb="16" eb="17">
      <t>リン</t>
    </rPh>
    <rPh sb="25" eb="26">
      <t>エン</t>
    </rPh>
    <phoneticPr fontId="8"/>
  </si>
  <si>
    <t>宮崎　大輪胡蝶蘭（3本立ち／45輪） 33,000円</t>
    <rPh sb="3" eb="5">
      <t>タイリン</t>
    </rPh>
    <rPh sb="10" eb="11">
      <t>ホン</t>
    </rPh>
    <rPh sb="11" eb="12">
      <t>タ</t>
    </rPh>
    <rPh sb="16" eb="17">
      <t>リン</t>
    </rPh>
    <rPh sb="25" eb="26">
      <t>エン</t>
    </rPh>
    <phoneticPr fontId="8"/>
  </si>
  <si>
    <t>宮崎　大輪胡蝶蘭（3本立ち／39輪） 27,500円</t>
    <rPh sb="3" eb="5">
      <t>タイリン</t>
    </rPh>
    <rPh sb="10" eb="11">
      <t>ホン</t>
    </rPh>
    <rPh sb="11" eb="12">
      <t>タ</t>
    </rPh>
    <rPh sb="16" eb="17">
      <t>リン</t>
    </rPh>
    <rPh sb="25" eb="26">
      <t>エン</t>
    </rPh>
    <phoneticPr fontId="8"/>
  </si>
  <si>
    <t>宮崎　大輪胡蝶蘭（3本立ち／33輪） 22,000円</t>
    <rPh sb="3" eb="5">
      <t>タイリン</t>
    </rPh>
    <rPh sb="10" eb="11">
      <t>ホン</t>
    </rPh>
    <rPh sb="11" eb="12">
      <t>タ</t>
    </rPh>
    <rPh sb="16" eb="17">
      <t>リン</t>
    </rPh>
    <rPh sb="25" eb="26">
      <t>エン</t>
    </rPh>
    <phoneticPr fontId="8"/>
  </si>
  <si>
    <t>宮崎　大輪胡蝶蘭（2本立ち／20輪） 20,900円</t>
    <rPh sb="3" eb="5">
      <t>タイリン</t>
    </rPh>
    <rPh sb="10" eb="11">
      <t>ホン</t>
    </rPh>
    <rPh sb="11" eb="12">
      <t>タ</t>
    </rPh>
    <rPh sb="16" eb="17">
      <t>リン</t>
    </rPh>
    <rPh sb="25" eb="26">
      <t>エン</t>
    </rPh>
    <phoneticPr fontId="8"/>
  </si>
  <si>
    <t>宮崎　ミディ胡蝶蘭（5本立ち／50輪） 25,300円</t>
    <rPh sb="15" eb="16">
      <t>ホン</t>
    </rPh>
    <rPh sb="16" eb="17">
      <t>タ</t>
    </rPh>
    <rPh sb="21" eb="22">
      <t>リンエン</t>
    </rPh>
    <phoneticPr fontId="8"/>
  </si>
  <si>
    <t>宮崎　ミディ胡蝶蘭（3本立ち／42輪）16,500円</t>
    <rPh sb="11" eb="12">
      <t>ホン</t>
    </rPh>
    <rPh sb="12" eb="13">
      <t>タ</t>
    </rPh>
    <rPh sb="17" eb="18">
      <t>リン</t>
    </rPh>
    <rPh sb="25" eb="26">
      <t>エン</t>
    </rPh>
    <phoneticPr fontId="8"/>
  </si>
  <si>
    <t>宮崎　ミディ胡蝶蘭（3本立ち／33輪）14,300円</t>
    <rPh sb="11" eb="12">
      <t>ホン</t>
    </rPh>
    <rPh sb="12" eb="13">
      <t>タ</t>
    </rPh>
    <rPh sb="17" eb="18">
      <t>リン</t>
    </rPh>
    <rPh sb="25" eb="26">
      <t>エン</t>
    </rPh>
    <phoneticPr fontId="8"/>
  </si>
  <si>
    <t>宮崎　ミディ胡蝶蘭（2本立ち／18輪）7,700円</t>
    <rPh sb="11" eb="12">
      <t>ホン</t>
    </rPh>
    <rPh sb="12" eb="13">
      <t>タ</t>
    </rPh>
    <rPh sb="17" eb="18">
      <t>リン</t>
    </rPh>
    <rPh sb="24" eb="25">
      <t>エン</t>
    </rPh>
    <phoneticPr fontId="8"/>
  </si>
  <si>
    <t>鹿児島　大輪胡蝶蘭（3本立ち／50輪） 41,800円</t>
    <rPh sb="4" eb="6">
      <t>タイリン</t>
    </rPh>
    <rPh sb="11" eb="12">
      <t>ホン</t>
    </rPh>
    <rPh sb="12" eb="13">
      <t>タ</t>
    </rPh>
    <rPh sb="17" eb="18">
      <t>リン</t>
    </rPh>
    <rPh sb="26" eb="27">
      <t>エン</t>
    </rPh>
    <phoneticPr fontId="8"/>
  </si>
  <si>
    <t>鹿児島　大輪胡蝶蘭（3本立ち／45輪） 33,000円</t>
    <rPh sb="4" eb="6">
      <t>タイリン</t>
    </rPh>
    <rPh sb="11" eb="12">
      <t>ホン</t>
    </rPh>
    <rPh sb="12" eb="13">
      <t>タ</t>
    </rPh>
    <rPh sb="17" eb="18">
      <t>リン</t>
    </rPh>
    <rPh sb="26" eb="27">
      <t>エン</t>
    </rPh>
    <phoneticPr fontId="8"/>
  </si>
  <si>
    <t>鹿児島　大輪胡蝶蘭（3本立ち／39輪） 27,500円</t>
    <rPh sb="4" eb="6">
      <t>タイリン</t>
    </rPh>
    <rPh sb="11" eb="12">
      <t>ホン</t>
    </rPh>
    <rPh sb="12" eb="13">
      <t>タ</t>
    </rPh>
    <rPh sb="17" eb="18">
      <t>リン</t>
    </rPh>
    <rPh sb="26" eb="27">
      <t>エン</t>
    </rPh>
    <phoneticPr fontId="8"/>
  </si>
  <si>
    <t>鹿児島　大輪胡蝶蘭（3本立ち／33輪） 22,000円</t>
    <rPh sb="4" eb="6">
      <t>タイリン</t>
    </rPh>
    <rPh sb="11" eb="12">
      <t>ホン</t>
    </rPh>
    <rPh sb="12" eb="13">
      <t>タ</t>
    </rPh>
    <rPh sb="17" eb="18">
      <t>リン</t>
    </rPh>
    <rPh sb="26" eb="27">
      <t>エン</t>
    </rPh>
    <phoneticPr fontId="8"/>
  </si>
  <si>
    <t>鹿児島　大輪胡蝶蘭（2本立ち／20輪） 20,900円</t>
    <rPh sb="4" eb="6">
      <t>タイリン</t>
    </rPh>
    <rPh sb="11" eb="12">
      <t>ホン</t>
    </rPh>
    <rPh sb="12" eb="13">
      <t>タ</t>
    </rPh>
    <rPh sb="17" eb="18">
      <t>リン</t>
    </rPh>
    <rPh sb="26" eb="27">
      <t>エン</t>
    </rPh>
    <phoneticPr fontId="8"/>
  </si>
  <si>
    <t>鹿児島　ミディ胡蝶蘭（5本立ち／50輪） 25,300円</t>
    <rPh sb="16" eb="17">
      <t>ホン</t>
    </rPh>
    <rPh sb="17" eb="18">
      <t>タ</t>
    </rPh>
    <rPh sb="22" eb="23">
      <t>リンエン</t>
    </rPh>
    <phoneticPr fontId="8"/>
  </si>
  <si>
    <t>鹿児島　ミディ胡蝶蘭（3本立ち／42輪）16,500円</t>
    <rPh sb="12" eb="13">
      <t>ホン</t>
    </rPh>
    <rPh sb="13" eb="14">
      <t>タ</t>
    </rPh>
    <rPh sb="18" eb="19">
      <t>リン</t>
    </rPh>
    <rPh sb="26" eb="27">
      <t>エン</t>
    </rPh>
    <phoneticPr fontId="8"/>
  </si>
  <si>
    <t>鹿児島　ミディ胡蝶蘭（3本立ち／33輪）14,300円</t>
    <rPh sb="12" eb="13">
      <t>ホン</t>
    </rPh>
    <rPh sb="13" eb="14">
      <t>タ</t>
    </rPh>
    <rPh sb="18" eb="19">
      <t>リン</t>
    </rPh>
    <rPh sb="26" eb="27">
      <t>エン</t>
    </rPh>
    <phoneticPr fontId="8"/>
  </si>
  <si>
    <t>鹿児島　ミディ胡蝶蘭（2本立ち／18輪）7,700円</t>
    <rPh sb="12" eb="13">
      <t>ホン</t>
    </rPh>
    <rPh sb="13" eb="14">
      <t>タ</t>
    </rPh>
    <rPh sb="18" eb="19">
      <t>リン</t>
    </rPh>
    <rPh sb="25" eb="26">
      <t>エン</t>
    </rPh>
    <phoneticPr fontId="8"/>
  </si>
  <si>
    <t>京都　大輪胡蝶蘭（3本立ち／50輪） 41,800円</t>
    <rPh sb="3" eb="5">
      <t>タイリン</t>
    </rPh>
    <rPh sb="10" eb="11">
      <t>ホン</t>
    </rPh>
    <rPh sb="11" eb="12">
      <t>タ</t>
    </rPh>
    <rPh sb="16" eb="17">
      <t>リン</t>
    </rPh>
    <rPh sb="25" eb="26">
      <t>エン</t>
    </rPh>
    <phoneticPr fontId="8"/>
  </si>
  <si>
    <t>京都　大輪胡蝶蘭（3本立ち／45輪） 33,000円</t>
    <rPh sb="3" eb="5">
      <t>タイリン</t>
    </rPh>
    <rPh sb="10" eb="11">
      <t>ホン</t>
    </rPh>
    <rPh sb="11" eb="12">
      <t>タ</t>
    </rPh>
    <rPh sb="16" eb="17">
      <t>リン</t>
    </rPh>
    <rPh sb="25" eb="26">
      <t>エン</t>
    </rPh>
    <phoneticPr fontId="8"/>
  </si>
  <si>
    <t>京都　大輪胡蝶蘭（3本立ち／39輪） 27,500円</t>
    <rPh sb="3" eb="5">
      <t>タイリン</t>
    </rPh>
    <rPh sb="10" eb="11">
      <t>ホン</t>
    </rPh>
    <rPh sb="11" eb="12">
      <t>タ</t>
    </rPh>
    <rPh sb="16" eb="17">
      <t>リン</t>
    </rPh>
    <rPh sb="25" eb="26">
      <t>エン</t>
    </rPh>
    <phoneticPr fontId="8"/>
  </si>
  <si>
    <t>京都　大輪胡蝶蘭（3本立ち／33輪） 22,000円</t>
    <rPh sb="3" eb="5">
      <t>タイリン</t>
    </rPh>
    <rPh sb="10" eb="11">
      <t>ホン</t>
    </rPh>
    <rPh sb="11" eb="12">
      <t>タ</t>
    </rPh>
    <rPh sb="16" eb="17">
      <t>リン</t>
    </rPh>
    <rPh sb="25" eb="26">
      <t>エン</t>
    </rPh>
    <phoneticPr fontId="8"/>
  </si>
  <si>
    <t>京都　大輪胡蝶蘭（2本立ち／20輪） 20,900円</t>
    <rPh sb="3" eb="5">
      <t>タイリン</t>
    </rPh>
    <rPh sb="10" eb="11">
      <t>ホン</t>
    </rPh>
    <rPh sb="11" eb="12">
      <t>タ</t>
    </rPh>
    <rPh sb="16" eb="17">
      <t>リン</t>
    </rPh>
    <rPh sb="25" eb="26">
      <t>エン</t>
    </rPh>
    <phoneticPr fontId="8"/>
  </si>
  <si>
    <t>京都　ミディ胡蝶蘭（5本立ち／50輪） 25,300円</t>
    <rPh sb="15" eb="16">
      <t>ホン</t>
    </rPh>
    <rPh sb="16" eb="17">
      <t>タ</t>
    </rPh>
    <rPh sb="21" eb="22">
      <t>リンエン</t>
    </rPh>
    <phoneticPr fontId="8"/>
  </si>
  <si>
    <t>京都　ミディ胡蝶蘭（3本立ち／42輪）16,500円</t>
    <rPh sb="11" eb="12">
      <t>ホン</t>
    </rPh>
    <rPh sb="12" eb="13">
      <t>タ</t>
    </rPh>
    <rPh sb="17" eb="18">
      <t>リン</t>
    </rPh>
    <rPh sb="25" eb="26">
      <t>エン</t>
    </rPh>
    <phoneticPr fontId="8"/>
  </si>
  <si>
    <t>京都　ミディ胡蝶蘭（3本立ち／33輪）14,300円</t>
    <rPh sb="11" eb="12">
      <t>ホン</t>
    </rPh>
    <rPh sb="12" eb="13">
      <t>タ</t>
    </rPh>
    <rPh sb="17" eb="18">
      <t>リン</t>
    </rPh>
    <rPh sb="25" eb="26">
      <t>エン</t>
    </rPh>
    <phoneticPr fontId="8"/>
  </si>
  <si>
    <t>京都　ミディ胡蝶蘭（2本立ち／18輪）7,700円</t>
    <rPh sb="11" eb="12">
      <t>ホン</t>
    </rPh>
    <rPh sb="12" eb="13">
      <t>タ</t>
    </rPh>
    <rPh sb="17" eb="18">
      <t>リン</t>
    </rPh>
    <rPh sb="24" eb="25">
      <t>エン</t>
    </rPh>
    <phoneticPr fontId="8"/>
  </si>
  <si>
    <t>大阪　大輪胡蝶蘭（3本立ち／50輪） 41,800円</t>
    <rPh sb="3" eb="5">
      <t>タイリン</t>
    </rPh>
    <rPh sb="10" eb="11">
      <t>ホン</t>
    </rPh>
    <rPh sb="11" eb="12">
      <t>タ</t>
    </rPh>
    <rPh sb="16" eb="17">
      <t>リン</t>
    </rPh>
    <rPh sb="25" eb="26">
      <t>エン</t>
    </rPh>
    <phoneticPr fontId="8"/>
  </si>
  <si>
    <t>大阪　大輪胡蝶蘭（3本立ち／45輪） 33,000円</t>
    <rPh sb="3" eb="5">
      <t>タイリン</t>
    </rPh>
    <rPh sb="10" eb="11">
      <t>ホン</t>
    </rPh>
    <rPh sb="11" eb="12">
      <t>タ</t>
    </rPh>
    <rPh sb="16" eb="17">
      <t>リン</t>
    </rPh>
    <rPh sb="25" eb="26">
      <t>エン</t>
    </rPh>
    <phoneticPr fontId="8"/>
  </si>
  <si>
    <t>大阪　大輪胡蝶蘭（3本立ち／39輪） 27,500円</t>
    <rPh sb="3" eb="5">
      <t>タイリン</t>
    </rPh>
    <rPh sb="10" eb="11">
      <t>ホン</t>
    </rPh>
    <rPh sb="11" eb="12">
      <t>タ</t>
    </rPh>
    <rPh sb="16" eb="17">
      <t>リン</t>
    </rPh>
    <rPh sb="25" eb="26">
      <t>エン</t>
    </rPh>
    <phoneticPr fontId="8"/>
  </si>
  <si>
    <t>大阪　大輪胡蝶蘭（3本立ち／33輪） 22,000円</t>
    <rPh sb="3" eb="5">
      <t>タイリン</t>
    </rPh>
    <rPh sb="10" eb="11">
      <t>ホン</t>
    </rPh>
    <rPh sb="11" eb="12">
      <t>タ</t>
    </rPh>
    <rPh sb="16" eb="17">
      <t>リン</t>
    </rPh>
    <rPh sb="25" eb="26">
      <t>エン</t>
    </rPh>
    <phoneticPr fontId="8"/>
  </si>
  <si>
    <t>大阪　大輪胡蝶蘭（2本立ち／20輪） 20,900円</t>
    <rPh sb="3" eb="5">
      <t>タイリン</t>
    </rPh>
    <rPh sb="10" eb="11">
      <t>ホン</t>
    </rPh>
    <rPh sb="11" eb="12">
      <t>タ</t>
    </rPh>
    <rPh sb="16" eb="17">
      <t>リン</t>
    </rPh>
    <rPh sb="25" eb="26">
      <t>エン</t>
    </rPh>
    <phoneticPr fontId="8"/>
  </si>
  <si>
    <t>大阪　ミディ胡蝶蘭（5本立ち／50輪） 25,300円</t>
    <rPh sb="15" eb="16">
      <t>ホン</t>
    </rPh>
    <rPh sb="16" eb="17">
      <t>タ</t>
    </rPh>
    <rPh sb="21" eb="22">
      <t>リンエン</t>
    </rPh>
    <phoneticPr fontId="8"/>
  </si>
  <si>
    <t>大阪　ミディ胡蝶蘭（3本立ち／42輪）16,500円</t>
    <rPh sb="11" eb="12">
      <t>ホン</t>
    </rPh>
    <rPh sb="12" eb="13">
      <t>タ</t>
    </rPh>
    <rPh sb="17" eb="18">
      <t>リン</t>
    </rPh>
    <rPh sb="25" eb="26">
      <t>エン</t>
    </rPh>
    <phoneticPr fontId="8"/>
  </si>
  <si>
    <t>大阪　ミディ胡蝶蘭（3本立ち／33輪）14,300円</t>
    <rPh sb="11" eb="12">
      <t>ホン</t>
    </rPh>
    <rPh sb="12" eb="13">
      <t>タ</t>
    </rPh>
    <rPh sb="17" eb="18">
      <t>リン</t>
    </rPh>
    <rPh sb="25" eb="26">
      <t>エン</t>
    </rPh>
    <phoneticPr fontId="8"/>
  </si>
  <si>
    <t>大阪　ミディ胡蝶蘭（2本立ち／18輪）7,700円</t>
    <rPh sb="11" eb="12">
      <t>ホン</t>
    </rPh>
    <rPh sb="12" eb="13">
      <t>タ</t>
    </rPh>
    <rPh sb="17" eb="18">
      <t>リン</t>
    </rPh>
    <rPh sb="24" eb="25">
      <t>エン</t>
    </rPh>
    <phoneticPr fontId="8"/>
  </si>
  <si>
    <t>関東</t>
    <rPh sb="0" eb="2">
      <t>カントウ</t>
    </rPh>
    <phoneticPr fontId="9"/>
  </si>
  <si>
    <t>北海道</t>
    <rPh sb="0" eb="3">
      <t>ホッカイドウ</t>
    </rPh>
    <phoneticPr fontId="9"/>
  </si>
  <si>
    <t>南東北</t>
    <rPh sb="0" eb="1">
      <t>ミナミ</t>
    </rPh>
    <rPh sb="1" eb="3">
      <t>トウホク</t>
    </rPh>
    <phoneticPr fontId="9"/>
  </si>
  <si>
    <t>北東北</t>
    <rPh sb="0" eb="1">
      <t>キタ</t>
    </rPh>
    <rPh sb="1" eb="3">
      <t>トウホク</t>
    </rPh>
    <phoneticPr fontId="9"/>
  </si>
  <si>
    <t>信越
北陸
東海</t>
    <rPh sb="0" eb="2">
      <t>シンエツ</t>
    </rPh>
    <phoneticPr fontId="8"/>
  </si>
  <si>
    <t>関西</t>
    <rPh sb="0" eb="2">
      <t>カンサイ</t>
    </rPh>
    <phoneticPr fontId="9"/>
  </si>
  <si>
    <t>四国</t>
    <rPh sb="0" eb="2">
      <t>シコク</t>
    </rPh>
    <phoneticPr fontId="9"/>
  </si>
  <si>
    <t>南九州</t>
    <rPh sb="0" eb="1">
      <t>ミナミ</t>
    </rPh>
    <rPh sb="1" eb="3">
      <t>キュウシュウ</t>
    </rPh>
    <phoneticPr fontId="9"/>
  </si>
  <si>
    <t>梱包料</t>
    <rPh sb="0" eb="3">
      <t>コンポウリョウ</t>
    </rPh>
    <phoneticPr fontId="8"/>
  </si>
  <si>
    <t>梱包料</t>
    <rPh sb="0" eb="3">
      <t>コンポウリョウ</t>
    </rPh>
    <phoneticPr fontId="8"/>
  </si>
  <si>
    <t>ラッピング</t>
    <phoneticPr fontId="8"/>
  </si>
  <si>
    <t>選択</t>
    <rPh sb="0" eb="2">
      <t>センタク</t>
    </rPh>
    <phoneticPr fontId="8"/>
  </si>
  <si>
    <t>入力</t>
    <rPh sb="0" eb="2">
      <t>ニュウリョク</t>
    </rPh>
    <phoneticPr fontId="8"/>
  </si>
  <si>
    <t>お色味</t>
    <phoneticPr fontId="8"/>
  </si>
  <si>
    <t xml:space="preserve">ラッピング </t>
    <phoneticPr fontId="8"/>
  </si>
  <si>
    <t>ﾒｯｾｰｼﾞｶｰﾄﾞ</t>
    <phoneticPr fontId="8"/>
  </si>
  <si>
    <t>胡蝶蘭配送料</t>
    <rPh sb="0" eb="3">
      <t>コチョウラン</t>
    </rPh>
    <rPh sb="3" eb="6">
      <t>ハイソウリョウ</t>
    </rPh>
    <phoneticPr fontId="8"/>
  </si>
  <si>
    <t>商品一覧</t>
    <rPh sb="0" eb="2">
      <t>ショウヒン</t>
    </rPh>
    <rPh sb="2" eb="4">
      <t>イチラン</t>
    </rPh>
    <phoneticPr fontId="8"/>
  </si>
  <si>
    <t>『お届け先名、送り主名両方入れる』の場合</t>
    <rPh sb="2" eb="3">
      <t>トド</t>
    </rPh>
    <rPh sb="4" eb="5">
      <t>サキ</t>
    </rPh>
    <rPh sb="5" eb="6">
      <t>メイ</t>
    </rPh>
    <rPh sb="7" eb="8">
      <t>オク</t>
    </rPh>
    <rPh sb="9" eb="10">
      <t>ヌシ</t>
    </rPh>
    <rPh sb="10" eb="11">
      <t>メイ</t>
    </rPh>
    <rPh sb="11" eb="13">
      <t>リョウホウ</t>
    </rPh>
    <rPh sb="13" eb="14">
      <t>イ</t>
    </rPh>
    <rPh sb="18" eb="20">
      <t>バアイ</t>
    </rPh>
    <phoneticPr fontId="8"/>
  </si>
  <si>
    <t>宅配便　配送料金</t>
    <rPh sb="0" eb="3">
      <t>タクハイビン</t>
    </rPh>
    <rPh sb="4" eb="7">
      <t>ハイソウリョウ</t>
    </rPh>
    <rPh sb="7" eb="8">
      <t>キン</t>
    </rPh>
    <phoneticPr fontId="8"/>
  </si>
  <si>
    <t>直接お届け</t>
    <rPh sb="0" eb="2">
      <t>チョクセツ</t>
    </rPh>
    <rPh sb="3" eb="4">
      <t>トド</t>
    </rPh>
    <phoneticPr fontId="8"/>
  </si>
  <si>
    <t>基本</t>
    <rPh sb="0" eb="2">
      <t>キホン</t>
    </rPh>
    <phoneticPr fontId="8"/>
  </si>
  <si>
    <t>都内一部</t>
    <rPh sb="0" eb="2">
      <t>トナイ</t>
    </rPh>
    <rPh sb="2" eb="4">
      <t>イチブ</t>
    </rPh>
    <phoneticPr fontId="8"/>
  </si>
  <si>
    <t>配送可能</t>
    <rPh sb="0" eb="2">
      <t>ハイソウ</t>
    </rPh>
    <rPh sb="2" eb="4">
      <t>カノウ</t>
    </rPh>
    <phoneticPr fontId="8"/>
  </si>
  <si>
    <t>配送不可</t>
    <rPh sb="0" eb="2">
      <t>ハイソウ</t>
    </rPh>
    <rPh sb="2" eb="4">
      <t>フカ</t>
    </rPh>
    <phoneticPr fontId="8"/>
  </si>
  <si>
    <t>有無</t>
  </si>
  <si>
    <t>有無</t>
    <phoneticPr fontId="8"/>
  </si>
  <si>
    <t>表書き表記</t>
  </si>
  <si>
    <t>表書き表記</t>
    <phoneticPr fontId="8"/>
  </si>
  <si>
    <t>お宛名表記</t>
  </si>
  <si>
    <t>お宛名表記</t>
    <phoneticPr fontId="8"/>
  </si>
  <si>
    <t>ロゴ入れ</t>
  </si>
  <si>
    <t>ロゴ入れ</t>
    <phoneticPr fontId="8"/>
  </si>
  <si>
    <t>お届け日</t>
    <phoneticPr fontId="8"/>
  </si>
  <si>
    <t>お届け時間帯</t>
    <phoneticPr fontId="8"/>
  </si>
  <si>
    <t>品名</t>
  </si>
  <si>
    <t>サイズ</t>
  </si>
  <si>
    <t>雰囲気</t>
  </si>
  <si>
    <t>お色味</t>
  </si>
  <si>
    <t>ﾒｯｾｰｼﾞｶｰﾄﾞ</t>
  </si>
  <si>
    <t>背景色</t>
    <rPh sb="0" eb="3">
      <t>ハイケイショク</t>
    </rPh>
    <phoneticPr fontId="8"/>
  </si>
  <si>
    <t>メール送付先</t>
    <rPh sb="3" eb="5">
      <t>ソウフ</t>
    </rPh>
    <rPh sb="5" eb="6">
      <t>サキ</t>
    </rPh>
    <phoneticPr fontId="8"/>
  </si>
  <si>
    <t>メール本文</t>
    <rPh sb="3" eb="5">
      <t>ホンブン</t>
    </rPh>
    <phoneticPr fontId="8"/>
  </si>
  <si>
    <t>注文担当者様
お世話になっております。
新規注文を添付にてお送りいたしますので、ご対応よろしくお願いいたします。</t>
    <rPh sb="0" eb="2">
      <t>チュウモン</t>
    </rPh>
    <rPh sb="2" eb="5">
      <t>タントウシャ</t>
    </rPh>
    <rPh sb="5" eb="6">
      <t>サマ</t>
    </rPh>
    <rPh sb="9" eb="11">
      <t>セワ</t>
    </rPh>
    <rPh sb="21" eb="23">
      <t>シンキ</t>
    </rPh>
    <rPh sb="23" eb="25">
      <t>チュウモン</t>
    </rPh>
    <rPh sb="26" eb="28">
      <t>テンプ</t>
    </rPh>
    <rPh sb="31" eb="32">
      <t>オク</t>
    </rPh>
    <rPh sb="42" eb="44">
      <t>タイオウ</t>
    </rPh>
    <phoneticPr fontId="8"/>
  </si>
  <si>
    <t>お祝い札のマナー</t>
    <rPh sb="1" eb="2">
      <t>イワ</t>
    </rPh>
    <rPh sb="3" eb="4">
      <t>サツ</t>
    </rPh>
    <phoneticPr fontId="8"/>
  </si>
  <si>
    <r>
      <t>御祝札の役割は、</t>
    </r>
    <r>
      <rPr>
        <u/>
        <sz val="11"/>
        <color theme="1" tint="0.34998626667073579"/>
        <rFont val="Meiryo UI"/>
        <family val="3"/>
        <charset val="128"/>
      </rPr>
      <t>誰から</t>
    </r>
    <r>
      <rPr>
        <sz val="11"/>
        <color theme="1" tint="0.34998626667073579"/>
        <rFont val="Meiryo UI"/>
        <family val="3"/>
        <charset val="128"/>
      </rPr>
      <t>贈られた花であるかを明確にさせることです。</t>
    </r>
    <rPh sb="4" eb="6">
      <t>ヤクワリ</t>
    </rPh>
    <phoneticPr fontId="8"/>
  </si>
  <si>
    <t>ビジネスでよく使う目的と飾り文字の種類</t>
    <phoneticPr fontId="8"/>
  </si>
  <si>
    <r>
      <t>配送</t>
    </r>
    <r>
      <rPr>
        <b/>
        <sz val="14"/>
        <color rgb="FF0070C0"/>
        <rFont val="Meiryo UI"/>
        <family val="3"/>
        <charset val="128"/>
      </rPr>
      <t>OK</t>
    </r>
    <r>
      <rPr>
        <b/>
        <sz val="11"/>
        <color theme="1" tint="0.249977111117893"/>
        <rFont val="Meiryo UI"/>
        <family val="3"/>
        <charset val="128"/>
      </rPr>
      <t>商品</t>
    </r>
    <phoneticPr fontId="8"/>
  </si>
  <si>
    <r>
      <t>配送</t>
    </r>
    <r>
      <rPr>
        <b/>
        <sz val="14"/>
        <color rgb="FFC00000"/>
        <rFont val="Meiryo UI"/>
        <family val="3"/>
        <charset val="128"/>
      </rPr>
      <t>NG</t>
    </r>
    <r>
      <rPr>
        <b/>
        <sz val="11"/>
        <color theme="1" tint="0.249977111117893"/>
        <rFont val="Meiryo UI"/>
        <family val="3"/>
        <charset val="128"/>
      </rPr>
      <t>商品</t>
    </r>
    <phoneticPr fontId="8"/>
  </si>
  <si>
    <r>
      <rPr>
        <sz val="12"/>
        <color theme="1" tint="0.249977111117893"/>
        <rFont val="Meiryo UI"/>
        <family val="3"/>
        <charset val="128"/>
      </rPr>
      <t>33,000円～</t>
    </r>
    <r>
      <rPr>
        <sz val="11"/>
        <color theme="1" tint="0.249977111117893"/>
        <rFont val="Meiryo UI"/>
        <family val="3"/>
        <charset val="128"/>
      </rPr>
      <t>　</t>
    </r>
    <r>
      <rPr>
        <sz val="9"/>
        <color theme="1" tint="0.249977111117893"/>
        <rFont val="Meiryo UI"/>
        <family val="3"/>
        <charset val="128"/>
      </rPr>
      <t>（送料・税含め35,530円～）</t>
    </r>
    <phoneticPr fontId="8"/>
  </si>
  <si>
    <t>港区、渋谷区、品川区、新宿区、
目黒区、中央区、文京区、
千代田区、大田区、世田谷区</t>
    <phoneticPr fontId="8"/>
  </si>
  <si>
    <t>お花と一緒にお送りする　GIFT REPORTサンプルです</t>
    <phoneticPr fontId="8"/>
  </si>
  <si>
    <t>宅配便伝票のサンプルです</t>
    <phoneticPr fontId="8"/>
  </si>
  <si>
    <t>オーダーシートにご入力いただいた下記部分が表示されます。</t>
    <phoneticPr fontId="8"/>
  </si>
  <si>
    <t>基本的こちらは個人様が保持されるものとなりますので、ANNEXではご担当者様に付与する前提でおります。</t>
  </si>
  <si>
    <t>法人様として保持されたいという場合は、会社様携帯電話、共有携帯電話等での会員登録をお願いいたします。</t>
  </si>
  <si>
    <t>ポイントの付与先について</t>
    <phoneticPr fontId="8"/>
  </si>
  <si>
    <t>ポイントの利用について</t>
    <phoneticPr fontId="8"/>
  </si>
  <si>
    <t>ご利用されたい場合はメールもしくはお電話でお申し付けくださいませ。</t>
  </si>
  <si>
    <t>会員登録</t>
    <phoneticPr fontId="8"/>
  </si>
  <si>
    <t>月曜日にお届けするお花が、一番 鮮度が落ちます。</t>
    <phoneticPr fontId="8"/>
  </si>
  <si>
    <t>お花はできるだけ4日前までにご注文ください。</t>
    <phoneticPr fontId="8"/>
  </si>
  <si>
    <t>青山フラワーマーケット全店で導入しております公式アプリを利用したポイント付与をANNEXでもご利用いただけます。
ポイント付与をご希望される場合は、オーダーシート内の指定箇所にご登録情報をご記載ください。</t>
    <phoneticPr fontId="8"/>
  </si>
  <si>
    <t>ご注文期限を過ぎた場合、ご注文自体承れないか、
お花の内容のご希望を承れない場合がございます。</t>
    <rPh sb="1" eb="3">
      <t>チュウモン</t>
    </rPh>
    <rPh sb="3" eb="5">
      <t>キゲン</t>
    </rPh>
    <rPh sb="6" eb="7">
      <t>ス</t>
    </rPh>
    <rPh sb="9" eb="11">
      <t>バアイ</t>
    </rPh>
    <rPh sb="13" eb="15">
      <t>チュウモン</t>
    </rPh>
    <rPh sb="15" eb="17">
      <t>ジタイ</t>
    </rPh>
    <rPh sb="17" eb="18">
      <t>ウケタマワ</t>
    </rPh>
    <rPh sb="25" eb="26">
      <t>ハナ</t>
    </rPh>
    <rPh sb="27" eb="29">
      <t>ナイヨウ</t>
    </rPh>
    <rPh sb="31" eb="33">
      <t>キボウ</t>
    </rPh>
    <rPh sb="34" eb="35">
      <t>ウケタマワ</t>
    </rPh>
    <rPh sb="38" eb="40">
      <t>バアイ</t>
    </rPh>
    <phoneticPr fontId="8"/>
  </si>
  <si>
    <t>メール</t>
    <phoneticPr fontId="8"/>
  </si>
  <si>
    <t>入力ができたらお送りください</t>
    <phoneticPr fontId="8"/>
  </si>
  <si>
    <t>もくじ</t>
    <phoneticPr fontId="8"/>
  </si>
  <si>
    <t>☎03-6451-0987　</t>
    <phoneticPr fontId="8"/>
  </si>
  <si>
    <t>お祝い札と、お供えの基本</t>
    <phoneticPr fontId="8"/>
  </si>
  <si>
    <t>配送規定</t>
    <rPh sb="0" eb="2">
      <t>ハイソウ</t>
    </rPh>
    <rPh sb="2" eb="4">
      <t>キテイ</t>
    </rPh>
    <phoneticPr fontId="8"/>
  </si>
  <si>
    <t>宅配便での配送と、直接お届けする方法があります</t>
    <phoneticPr fontId="8"/>
  </si>
  <si>
    <t>ギフトレポート、宅配便伝票サンプル</t>
    <rPh sb="8" eb="11">
      <t>タクハイビン</t>
    </rPh>
    <rPh sb="11" eb="13">
      <t>デンピョウ</t>
    </rPh>
    <phoneticPr fontId="8"/>
  </si>
  <si>
    <t>お名前の表示サンプルです</t>
    <phoneticPr fontId="8"/>
  </si>
  <si>
    <t>ご登録情報をお知らせください</t>
    <phoneticPr fontId="8"/>
  </si>
  <si>
    <t>お届けまでの流れ</t>
    <phoneticPr fontId="8"/>
  </si>
  <si>
    <t>鮮度の良いお花をお楽しみください</t>
    <phoneticPr fontId="8"/>
  </si>
  <si>
    <t>お供え花</t>
    <phoneticPr fontId="8"/>
  </si>
  <si>
    <t>お供え花の基本ルール</t>
    <phoneticPr fontId="8"/>
  </si>
  <si>
    <r>
      <t>オーダーシートのご入力が完了されましたら、</t>
    </r>
    <r>
      <rPr>
        <b/>
        <sz val="12"/>
        <color rgb="FFC00000"/>
        <rFont val="Meiryo UI"/>
        <family val="3"/>
        <charset val="128"/>
      </rPr>
      <t>EXCELのまま</t>
    </r>
    <r>
      <rPr>
        <sz val="11"/>
        <color theme="1" tint="0.249977111117893"/>
        <rFont val="Meiryo UI"/>
        <family val="3"/>
        <charset val="128"/>
      </rPr>
      <t>、メール添付にてお送りください。</t>
    </r>
    <phoneticPr fontId="8"/>
  </si>
  <si>
    <t>花色</t>
    <rPh sb="0" eb="2">
      <t>ハナイロ</t>
    </rPh>
    <phoneticPr fontId="8"/>
  </si>
  <si>
    <t>（基本的に） 白</t>
    <phoneticPr fontId="8"/>
  </si>
  <si>
    <t>あれば紫や黄色、ピンクなどを入れる場合も。</t>
    <phoneticPr fontId="8"/>
  </si>
  <si>
    <t>基本的に白一色でお作りしますが、ご希望が</t>
    <phoneticPr fontId="8"/>
  </si>
  <si>
    <t>年月の経過に応じて淡い色から加えていくのが</t>
    <phoneticPr fontId="8"/>
  </si>
  <si>
    <t>一般的です。</t>
    <phoneticPr fontId="8"/>
  </si>
  <si>
    <t>札、その他</t>
    <rPh sb="0" eb="1">
      <t>フダ</t>
    </rPh>
    <rPh sb="4" eb="5">
      <t>タ</t>
    </rPh>
    <phoneticPr fontId="8"/>
  </si>
  <si>
    <t>お札は贈り主様のお名前だけ記載します。</t>
    <phoneticPr fontId="8"/>
  </si>
  <si>
    <t>枕花は名前の通り故人の枕元に供える花で、アレンジメントが主流です。</t>
    <phoneticPr fontId="8"/>
  </si>
  <si>
    <t>できる限り通夜の前日までに送りましょう。</t>
    <phoneticPr fontId="8"/>
  </si>
  <si>
    <t>札が立っているとむしろ仰々しく感じてしまうことも。お札を付けるならば</t>
    <phoneticPr fontId="8"/>
  </si>
  <si>
    <t>「供」「御供」「御霊前」（日蓮正宗は御仏前）と薄墨で書きます。</t>
    <phoneticPr fontId="8"/>
  </si>
  <si>
    <r>
      <t>お札を付けるならば「御供」「御仏前」と</t>
    </r>
    <r>
      <rPr>
        <sz val="11"/>
        <color rgb="FFC00000"/>
        <rFont val="Meiryo UI"/>
        <family val="3"/>
        <charset val="128"/>
      </rPr>
      <t>黒墨</t>
    </r>
    <r>
      <rPr>
        <sz val="11"/>
        <color theme="1" tint="0.249977111117893"/>
        <rFont val="Meiryo UI"/>
        <family val="3"/>
        <charset val="128"/>
      </rPr>
      <t>で書きます。</t>
    </r>
    <phoneticPr fontId="8"/>
  </si>
  <si>
    <t>豆知識</t>
    <rPh sb="0" eb="3">
      <t>マメチシキ</t>
    </rPh>
    <phoneticPr fontId="8"/>
  </si>
  <si>
    <t>◎ お供え、お悔やみの場合、宛名は書きません。用途のみもしくは、贈り主様の名前のみのどちらかが一般的です。</t>
    <phoneticPr fontId="8"/>
  </si>
  <si>
    <t>◎ 薄墨で書くのは、涙で墨が薄くなってしまった、十分に墨を磨る時間がなかった、という気持ちを表しているそうです。</t>
    <phoneticPr fontId="8"/>
  </si>
  <si>
    <t xml:space="preserve"> 四十九日以前は薄墨、それ以降は黒墨が一般的なようですが、地方性もあるようです。</t>
    <phoneticPr fontId="8"/>
  </si>
  <si>
    <t>◎ 札は仏式のみで使用します。神式、キリスト教式では札は立てません。</t>
    <phoneticPr fontId="8"/>
  </si>
  <si>
    <t>ナチュラル（ブルー×ゴールド）</t>
  </si>
  <si>
    <t>役職</t>
    <rPh sb="0" eb="2">
      <t>ヤクショク</t>
    </rPh>
    <phoneticPr fontId="8"/>
  </si>
  <si>
    <t>部署</t>
    <rPh sb="0" eb="2">
      <t>ブショ</t>
    </rPh>
    <phoneticPr fontId="8"/>
  </si>
  <si>
    <t>選択してください</t>
    <rPh sb="0" eb="2">
      <t>センタク</t>
    </rPh>
    <phoneticPr fontId="8"/>
  </si>
  <si>
    <t>一部を除き、価格はご希望に応じてお作りいたします</t>
    <phoneticPr fontId="8"/>
  </si>
  <si>
    <t>ブルーのお花</t>
    <rPh sb="5" eb="6">
      <t>ハナ</t>
    </rPh>
    <phoneticPr fontId="8"/>
  </si>
  <si>
    <t>ブルーのお花は限られています</t>
    <phoneticPr fontId="8"/>
  </si>
  <si>
    <t>※季節により入荷の有無が異なります</t>
  </si>
  <si>
    <t>存在感があり丸みと色合いがとても素敵なお花です。
1本のボリュームがありますが、切花の場合、1本約千円と割高になってしまいます。</t>
    <phoneticPr fontId="8"/>
  </si>
  <si>
    <t>旬は5月～6月頃。
年間を通して入荷させられる可能性もありますが、時期により価格が大きく異なります。</t>
    <phoneticPr fontId="8"/>
  </si>
  <si>
    <t>選択チャート</t>
    <rPh sb="0" eb="2">
      <t>センタク</t>
    </rPh>
    <phoneticPr fontId="8"/>
  </si>
  <si>
    <t>こちらの花のボリュームで
グリーンを足して合計3,000円くらいです。
また、短いお花なので大きなアレンジメントには使用できないため、ほぼ仕入れることはありません。</t>
    <rPh sb="39" eb="40">
      <t>ミジカ</t>
    </rPh>
    <rPh sb="42" eb="43">
      <t>ハナ</t>
    </rPh>
    <rPh sb="46" eb="47">
      <t>オオ</t>
    </rPh>
    <rPh sb="58" eb="60">
      <t>シヨウ</t>
    </rPh>
    <rPh sb="69" eb="71">
      <t>シイ</t>
    </rPh>
    <phoneticPr fontId="8"/>
  </si>
  <si>
    <t>花束ならば、ラッピングをブルーに</t>
    <rPh sb="0" eb="2">
      <t>ハナタバ</t>
    </rPh>
    <phoneticPr fontId="8"/>
  </si>
  <si>
    <t>ラッピングをブルー系にするだけでも大きく印象が変わります。　　※アレンジメントにはリボン、ラッピングペーパーは使用できません</t>
    <rPh sb="9" eb="10">
      <t>ケイ</t>
    </rPh>
    <rPh sb="17" eb="18">
      <t>オオ</t>
    </rPh>
    <rPh sb="20" eb="22">
      <t>インショウ</t>
    </rPh>
    <rPh sb="23" eb="24">
      <t>カ</t>
    </rPh>
    <rPh sb="55" eb="57">
      <t>シヨウ</t>
    </rPh>
    <phoneticPr fontId="8"/>
  </si>
  <si>
    <t>直接お届け不可 （宅配便配送）</t>
    <rPh sb="0" eb="2">
      <t>チョクセツ</t>
    </rPh>
    <rPh sb="3" eb="4">
      <t>トド</t>
    </rPh>
    <rPh sb="5" eb="7">
      <t>フカ</t>
    </rPh>
    <rPh sb="9" eb="12">
      <t>タクハイビン</t>
    </rPh>
    <rPh sb="12" eb="14">
      <t>ハイソウ</t>
    </rPh>
    <phoneticPr fontId="8"/>
  </si>
  <si>
    <t>―</t>
    <phoneticPr fontId="8"/>
  </si>
  <si>
    <t>上記3項目全て「お届け可能」の場合直接配達ができます。</t>
    <rPh sb="0" eb="2">
      <t>ジョウキ</t>
    </rPh>
    <rPh sb="3" eb="5">
      <t>コウモク</t>
    </rPh>
    <rPh sb="17" eb="19">
      <t>チョクセツ</t>
    </rPh>
    <rPh sb="19" eb="21">
      <t>ハイタツ</t>
    </rPh>
    <phoneticPr fontId="8"/>
  </si>
  <si>
    <t>宅配便の場合</t>
    <rPh sb="0" eb="3">
      <t>タクハイビン</t>
    </rPh>
    <rPh sb="4" eb="6">
      <t>バアイ</t>
    </rPh>
    <phoneticPr fontId="8"/>
  </si>
  <si>
    <t>直接配達の場合</t>
    <rPh sb="0" eb="2">
      <t>チョクセツ</t>
    </rPh>
    <rPh sb="2" eb="4">
      <t>ハイタツ</t>
    </rPh>
    <rPh sb="5" eb="7">
      <t>バアイ</t>
    </rPh>
    <phoneticPr fontId="8"/>
  </si>
  <si>
    <t>税抜き</t>
    <rPh sb="0" eb="2">
      <t>ゼイヌ</t>
    </rPh>
    <phoneticPr fontId="8"/>
  </si>
  <si>
    <t>税込み</t>
    <rPh sb="0" eb="2">
      <t>ゼイコ</t>
    </rPh>
    <phoneticPr fontId="8"/>
  </si>
  <si>
    <t>－</t>
    <phoneticPr fontId="8"/>
  </si>
  <si>
    <t>送料</t>
    <rPh sb="0" eb="2">
      <t>ソウリョウ</t>
    </rPh>
    <phoneticPr fontId="8"/>
  </si>
  <si>
    <t>お見積り</t>
    <rPh sb="1" eb="3">
      <t>ミツモ</t>
    </rPh>
    <phoneticPr fontId="8"/>
  </si>
  <si>
    <t>※自動反映</t>
    <rPh sb="1" eb="3">
      <t>ジドウ</t>
    </rPh>
    <rPh sb="3" eb="5">
      <t>ハンエイ</t>
    </rPh>
    <phoneticPr fontId="8"/>
  </si>
  <si>
    <t>※胡蝶蘭は鮮度良くお届けできるよう、市場直送となります</t>
    <phoneticPr fontId="8"/>
  </si>
  <si>
    <t>※札パネルサイズは一種のみとなるため、文字数が多い場合は小さく表記いたします</t>
    <rPh sb="1" eb="2">
      <t>フダ</t>
    </rPh>
    <rPh sb="9" eb="11">
      <t>イッシュ</t>
    </rPh>
    <rPh sb="19" eb="22">
      <t>モジスウ</t>
    </rPh>
    <rPh sb="23" eb="24">
      <t>オオ</t>
    </rPh>
    <rPh sb="25" eb="27">
      <t>バアイ</t>
    </rPh>
    <rPh sb="28" eb="29">
      <t>チイ</t>
    </rPh>
    <rPh sb="31" eb="33">
      <t>ヒョウキ</t>
    </rPh>
    <phoneticPr fontId="8"/>
  </si>
  <si>
    <t>選択してください</t>
    <rPh sb="0" eb="2">
      <t>センタク</t>
    </rPh>
    <phoneticPr fontId="8"/>
  </si>
  <si>
    <t>胡蝶蘭</t>
    <rPh sb="0" eb="3">
      <t>コチョウラン</t>
    </rPh>
    <phoneticPr fontId="8"/>
  </si>
  <si>
    <r>
      <rPr>
        <sz val="12"/>
        <color theme="1" tint="0.249977111117893"/>
        <rFont val="Meiryo UI"/>
        <family val="3"/>
        <charset val="128"/>
      </rPr>
      <t>22,000円～</t>
    </r>
    <r>
      <rPr>
        <sz val="11"/>
        <color theme="1" tint="0.249977111117893"/>
        <rFont val="Meiryo UI"/>
        <family val="3"/>
        <charset val="128"/>
      </rPr>
      <t>　</t>
    </r>
    <r>
      <rPr>
        <sz val="9"/>
        <color theme="1" tint="0.249977111117893"/>
        <rFont val="Meiryo UI"/>
        <family val="3"/>
        <charset val="128"/>
      </rPr>
      <t>（送料・税含め25,850円～）</t>
    </r>
    <phoneticPr fontId="8"/>
  </si>
  <si>
    <t>配送料</t>
    <rPh sb="0" eb="3">
      <t>ハイソウリョウ</t>
    </rPh>
    <phoneticPr fontId="8"/>
  </si>
  <si>
    <t>生花
配送料</t>
    <rPh sb="0" eb="2">
      <t>セイカ</t>
    </rPh>
    <rPh sb="3" eb="6">
      <t>ハイソウリョウ</t>
    </rPh>
    <phoneticPr fontId="8"/>
  </si>
  <si>
    <t>大輪3本、5本立</t>
    <rPh sb="0" eb="2">
      <t>タイリン</t>
    </rPh>
    <rPh sb="3" eb="4">
      <t>ホン</t>
    </rPh>
    <rPh sb="6" eb="8">
      <t>ホンタテ</t>
    </rPh>
    <phoneticPr fontId="8"/>
  </si>
  <si>
    <t>大輪2本立</t>
    <rPh sb="0" eb="2">
      <t>タイリン</t>
    </rPh>
    <rPh sb="3" eb="4">
      <t>ホン</t>
    </rPh>
    <rPh sb="4" eb="5">
      <t>タ</t>
    </rPh>
    <phoneticPr fontId="8"/>
  </si>
  <si>
    <t>ミディ3本、5本立</t>
    <rPh sb="4" eb="5">
      <t>ホン</t>
    </rPh>
    <rPh sb="7" eb="8">
      <t>ホン</t>
    </rPh>
    <rPh sb="8" eb="9">
      <t>タ</t>
    </rPh>
    <phoneticPr fontId="8"/>
  </si>
  <si>
    <t>ミディ2本立</t>
    <rPh sb="4" eb="6">
      <t>ホンタテ</t>
    </rPh>
    <phoneticPr fontId="8"/>
  </si>
  <si>
    <t>北東北</t>
    <rPh sb="0" eb="1">
      <t>キタ</t>
    </rPh>
    <rPh sb="1" eb="3">
      <t>トウホク</t>
    </rPh>
    <phoneticPr fontId="8"/>
  </si>
  <si>
    <t>信越、北陸、東海</t>
    <rPh sb="0" eb="2">
      <t>シンエツ</t>
    </rPh>
    <rPh sb="3" eb="5">
      <t>ホクリク</t>
    </rPh>
    <phoneticPr fontId="8"/>
  </si>
  <si>
    <t>港区、渋谷区、品川区、新宿区、
目黒区、中央区、文京区、千代田区、
大田区、世田谷区、豊島区</t>
    <rPh sb="43" eb="46">
      <t>トシマク</t>
    </rPh>
    <phoneticPr fontId="8"/>
  </si>
  <si>
    <t>台東区、江東区</t>
    <phoneticPr fontId="8"/>
  </si>
  <si>
    <t>1.　エナジー（赤×オレンジ）</t>
    <rPh sb="8" eb="9">
      <t>アカ</t>
    </rPh>
    <phoneticPr fontId="8"/>
  </si>
  <si>
    <t>2.　エレガント（赤×シルバー）</t>
    <rPh sb="9" eb="10">
      <t>アカ</t>
    </rPh>
    <phoneticPr fontId="8"/>
  </si>
  <si>
    <t>3.　シック（茶×シルバー）</t>
    <rPh sb="7" eb="8">
      <t>チャ</t>
    </rPh>
    <phoneticPr fontId="8"/>
  </si>
  <si>
    <t>4.　スタイリッシュ（青×ゴールド）</t>
    <rPh sb="11" eb="12">
      <t>アオ</t>
    </rPh>
    <phoneticPr fontId="8"/>
  </si>
  <si>
    <t>5.　華やか（赤×金）</t>
    <rPh sb="3" eb="4">
      <t>ハナ</t>
    </rPh>
    <rPh sb="7" eb="8">
      <t>アカ</t>
    </rPh>
    <rPh sb="9" eb="10">
      <t>キン</t>
    </rPh>
    <phoneticPr fontId="8"/>
  </si>
  <si>
    <t>6.　ゴージャス（金）</t>
    <rPh sb="9" eb="10">
      <t>キン</t>
    </rPh>
    <phoneticPr fontId="8"/>
  </si>
  <si>
    <t>7.　おまかせ</t>
    <phoneticPr fontId="8"/>
  </si>
  <si>
    <t>Vo.39</t>
    <phoneticPr fontId="8"/>
  </si>
  <si>
    <t>オーダーシート変更履歴</t>
    <rPh sb="7" eb="9">
      <t>ヘンコウ</t>
    </rPh>
    <rPh sb="9" eb="11">
      <t>リレキ</t>
    </rPh>
    <phoneticPr fontId="8"/>
  </si>
  <si>
    <t>Vo.38</t>
    <phoneticPr fontId="8"/>
  </si>
  <si>
    <t>胡蝶蘭のラッピング種類をご選択いただけるようになりました</t>
    <rPh sb="0" eb="2">
      <t>コチョウ</t>
    </rPh>
    <rPh sb="2" eb="3">
      <t>ラン</t>
    </rPh>
    <rPh sb="9" eb="11">
      <t>シュルイ</t>
    </rPh>
    <rPh sb="13" eb="15">
      <t>センタク</t>
    </rPh>
    <phoneticPr fontId="8"/>
  </si>
  <si>
    <t>胡蝶蘭の梱包料金を変更させていただきました</t>
    <rPh sb="0" eb="2">
      <t>コチョウ</t>
    </rPh>
    <rPh sb="2" eb="3">
      <t>ラン</t>
    </rPh>
    <rPh sb="4" eb="6">
      <t>コンポウ</t>
    </rPh>
    <rPh sb="6" eb="8">
      <t>リョウキン</t>
    </rPh>
    <rPh sb="9" eb="11">
      <t>ヘンコウ</t>
    </rPh>
    <phoneticPr fontId="8"/>
  </si>
  <si>
    <t>Vo.40</t>
  </si>
  <si>
    <t>お支払いのシート内容を変更いたしました</t>
    <rPh sb="1" eb="3">
      <t>シハラ</t>
    </rPh>
    <rPh sb="8" eb="10">
      <t>ナイヨウ</t>
    </rPh>
    <rPh sb="11" eb="13">
      <t>ヘンコウ</t>
    </rPh>
    <phoneticPr fontId="8"/>
  </si>
  <si>
    <t>株式会社パーク・コーポレーション
適格請求書発行事業者登録番号：T6-0104-0102-3733
青山フラワーマーケット　アネックス　　　annex@aoyamaflowermarket.com　　　　☎　０３-６４５１-０９８７</t>
    <phoneticPr fontId="8"/>
  </si>
  <si>
    <t>Vo.41</t>
    <phoneticPr fontId="8"/>
  </si>
  <si>
    <t>茨城県　大輪胡蝶蘭（3本立ち／50輪） 41,800円</t>
    <rPh sb="4" eb="6">
      <t>タイリン</t>
    </rPh>
    <rPh sb="11" eb="12">
      <t>ホン</t>
    </rPh>
    <rPh sb="12" eb="13">
      <t>タ</t>
    </rPh>
    <rPh sb="17" eb="18">
      <t>リン</t>
    </rPh>
    <rPh sb="26" eb="27">
      <t>エン</t>
    </rPh>
    <phoneticPr fontId="8"/>
  </si>
  <si>
    <t>茨城県　大輪胡蝶蘭（3本立ち／45輪） 33,000円</t>
    <rPh sb="4" eb="6">
      <t>タイリン</t>
    </rPh>
    <rPh sb="11" eb="12">
      <t>ホン</t>
    </rPh>
    <rPh sb="12" eb="13">
      <t>タ</t>
    </rPh>
    <rPh sb="17" eb="18">
      <t>リン</t>
    </rPh>
    <rPh sb="26" eb="27">
      <t>エン</t>
    </rPh>
    <phoneticPr fontId="8"/>
  </si>
  <si>
    <t>茨城県　大輪胡蝶蘭（3本立ち／39輪） 27,500円</t>
    <rPh sb="4" eb="6">
      <t>タイリン</t>
    </rPh>
    <rPh sb="11" eb="12">
      <t>ホン</t>
    </rPh>
    <rPh sb="12" eb="13">
      <t>タ</t>
    </rPh>
    <rPh sb="17" eb="18">
      <t>リン</t>
    </rPh>
    <rPh sb="26" eb="27">
      <t>エン</t>
    </rPh>
    <phoneticPr fontId="8"/>
  </si>
  <si>
    <t>茨城県　大輪胡蝶蘭（3本立ち／33輪） 22,000円</t>
    <rPh sb="4" eb="6">
      <t>タイリン</t>
    </rPh>
    <rPh sb="11" eb="12">
      <t>ホン</t>
    </rPh>
    <rPh sb="12" eb="13">
      <t>タ</t>
    </rPh>
    <rPh sb="17" eb="18">
      <t>リン</t>
    </rPh>
    <rPh sb="26" eb="27">
      <t>エン</t>
    </rPh>
    <phoneticPr fontId="8"/>
  </si>
  <si>
    <t>茨城県　大輪胡蝶蘭（2本立ち／20輪） 20,900円</t>
    <rPh sb="4" eb="6">
      <t>タイリン</t>
    </rPh>
    <rPh sb="11" eb="12">
      <t>ホン</t>
    </rPh>
    <rPh sb="12" eb="13">
      <t>タ</t>
    </rPh>
    <rPh sb="17" eb="18">
      <t>リン</t>
    </rPh>
    <rPh sb="26" eb="27">
      <t>エン</t>
    </rPh>
    <phoneticPr fontId="8"/>
  </si>
  <si>
    <t>茨城県　ミディ胡蝶蘭（5本立ち／50輪） 25,300円</t>
    <rPh sb="16" eb="17">
      <t>ホン</t>
    </rPh>
    <rPh sb="17" eb="18">
      <t>タ</t>
    </rPh>
    <rPh sb="22" eb="23">
      <t>リンエン</t>
    </rPh>
    <phoneticPr fontId="8"/>
  </si>
  <si>
    <t>茨城県　ミディ胡蝶蘭（3本立ち／42輪）16,500円</t>
    <rPh sb="12" eb="13">
      <t>ホン</t>
    </rPh>
    <rPh sb="13" eb="14">
      <t>タ</t>
    </rPh>
    <rPh sb="18" eb="19">
      <t>リン</t>
    </rPh>
    <rPh sb="26" eb="27">
      <t>エン</t>
    </rPh>
    <phoneticPr fontId="8"/>
  </si>
  <si>
    <t>茨城県　ミディ胡蝶蘭（3本立ち／33輪）14,300円</t>
    <rPh sb="12" eb="13">
      <t>ホン</t>
    </rPh>
    <rPh sb="13" eb="14">
      <t>タ</t>
    </rPh>
    <rPh sb="18" eb="19">
      <t>リン</t>
    </rPh>
    <rPh sb="26" eb="27">
      <t>エン</t>
    </rPh>
    <phoneticPr fontId="8"/>
  </si>
  <si>
    <t>茨城県　ミディ胡蝶蘭（2本立ち／18輪）7,700円</t>
    <rPh sb="12" eb="13">
      <t>ホン</t>
    </rPh>
    <rPh sb="13" eb="14">
      <t>タ</t>
    </rPh>
    <rPh sb="18" eb="19">
      <t>リン</t>
    </rPh>
    <rPh sb="25" eb="26">
      <t>エン</t>
    </rPh>
    <phoneticPr fontId="8"/>
  </si>
  <si>
    <r>
      <rPr>
        <b/>
        <sz val="20"/>
        <color theme="0"/>
        <rFont val="Meiryo UI"/>
        <family val="3"/>
        <charset val="128"/>
      </rPr>
      <t xml:space="preserve"> お見積り</t>
    </r>
    <r>
      <rPr>
        <sz val="12"/>
        <color theme="0"/>
        <rFont val="Meiryo UI"/>
        <family val="3"/>
        <charset val="128"/>
      </rPr>
      <t xml:space="preserve">
　ご予算設定をご入力・選択いただくと自動で表示されます。</t>
    </r>
    <rPh sb="2" eb="4">
      <t>ミツモ</t>
    </rPh>
    <phoneticPr fontId="8"/>
  </si>
  <si>
    <r>
      <rPr>
        <b/>
        <sz val="20"/>
        <color theme="0"/>
        <rFont val="Meiryo UI"/>
        <family val="3"/>
        <charset val="128"/>
      </rPr>
      <t xml:space="preserve"> 札ラフサンプル</t>
    </r>
    <r>
      <rPr>
        <sz val="12"/>
        <color theme="0"/>
        <rFont val="Meiryo UI"/>
        <family val="3"/>
        <charset val="128"/>
      </rPr>
      <t xml:space="preserve">
　※実際はバランスを調整してお作りいたします</t>
    </r>
    <rPh sb="1" eb="2">
      <t>フダ</t>
    </rPh>
    <phoneticPr fontId="8"/>
  </si>
  <si>
    <r>
      <rPr>
        <b/>
        <sz val="20"/>
        <color theme="0"/>
        <rFont val="Meiryo UI"/>
        <family val="3"/>
        <charset val="128"/>
      </rPr>
      <t>オーダーシート</t>
    </r>
    <r>
      <rPr>
        <sz val="12"/>
        <color theme="0"/>
        <rFont val="Meiryo UI"/>
        <family val="3"/>
        <charset val="128"/>
      </rPr>
      <t xml:space="preserve">
ご注文内容を入力してEXCELのままご返送ください。ご不明点は空欄のままで結構です。</t>
    </r>
    <phoneticPr fontId="8"/>
  </si>
  <si>
    <t>※専用ページでご回答ください</t>
    <phoneticPr fontId="8"/>
  </si>
  <si>
    <r>
      <rPr>
        <b/>
        <sz val="20"/>
        <color theme="0"/>
        <rFont val="Meiryo UI"/>
        <family val="3"/>
        <charset val="128"/>
      </rPr>
      <t>胡蝶蘭専用オーダーシート</t>
    </r>
    <r>
      <rPr>
        <sz val="12"/>
        <color theme="0"/>
        <rFont val="Meiryo UI"/>
        <family val="3"/>
        <charset val="128"/>
      </rPr>
      <t xml:space="preserve">
ご注文内容を入力してEXCELのままご返送ください。ご不明点は空欄のままで結構です。</t>
    </r>
    <rPh sb="0" eb="3">
      <t>コチョウラン</t>
    </rPh>
    <rPh sb="3" eb="5">
      <t>センヨウ</t>
    </rPh>
    <phoneticPr fontId="8"/>
  </si>
  <si>
    <r>
      <rPr>
        <b/>
        <sz val="20"/>
        <color theme="0"/>
        <rFont val="Meiryo UI"/>
        <family val="3"/>
        <charset val="128"/>
      </rPr>
      <t>胡蝶蘭ラインナップ</t>
    </r>
    <r>
      <rPr>
        <sz val="12"/>
        <color theme="0"/>
        <rFont val="Meiryo UI"/>
        <family val="3"/>
        <charset val="128"/>
      </rPr>
      <t xml:space="preserve">
下記表の中からご選択ください。　なお、胡蝶蘭は鮮度良くお届けできるよう、市場直送となります。</t>
    </r>
    <rPh sb="0" eb="3">
      <t>コチョウラン</t>
    </rPh>
    <phoneticPr fontId="8"/>
  </si>
  <si>
    <r>
      <t>札ラフサンプル　</t>
    </r>
    <r>
      <rPr>
        <sz val="12"/>
        <color theme="0"/>
        <rFont val="Meiryo UI"/>
        <family val="3"/>
        <charset val="128"/>
      </rPr>
      <t>※実際はバランスを調整してお作りいたします</t>
    </r>
    <rPh sb="0" eb="1">
      <t>フダ</t>
    </rPh>
    <phoneticPr fontId="8"/>
  </si>
  <si>
    <t>※宅配便伝票、GIFT REPORTに記載いたします</t>
    <phoneticPr fontId="8"/>
  </si>
  <si>
    <r>
      <t>ポイントアプリ　</t>
    </r>
    <r>
      <rPr>
        <sz val="9"/>
        <color theme="0" tint="-0.499984740745262"/>
        <rFont val="Meiryo UI"/>
        <family val="3"/>
        <charset val="128"/>
      </rPr>
      <t>ポイント付与をご希望の場合は付与先をご入力ください</t>
    </r>
    <phoneticPr fontId="8"/>
  </si>
  <si>
    <r>
      <t>お届け日時</t>
    </r>
    <r>
      <rPr>
        <sz val="9"/>
        <color theme="1" tint="0.34998626667073579"/>
        <rFont val="Meiryo UI"/>
        <family val="3"/>
        <charset val="128"/>
      </rPr>
      <t>　　</t>
    </r>
    <r>
      <rPr>
        <sz val="9"/>
        <color theme="0" tint="-0.499984740745262"/>
        <rFont val="Meiryo UI"/>
        <family val="3"/>
        <charset val="128"/>
      </rPr>
      <t>※原則4日前までにご注文ください</t>
    </r>
    <rPh sb="1" eb="2">
      <t>トド</t>
    </rPh>
    <rPh sb="3" eb="5">
      <t>ニチジ</t>
    </rPh>
    <phoneticPr fontId="8"/>
  </si>
  <si>
    <r>
      <t>ご予算設定</t>
    </r>
    <r>
      <rPr>
        <sz val="9"/>
        <color theme="0" tint="-0.499984740745262"/>
        <rFont val="Meiryo UI"/>
        <family val="3"/>
        <charset val="128"/>
      </rPr>
      <t>　　※正しく入力・選択いただくと右に見積もりが表示されます</t>
    </r>
    <rPh sb="1" eb="3">
      <t>ヨサン</t>
    </rPh>
    <rPh sb="3" eb="5">
      <t>セッテイ</t>
    </rPh>
    <phoneticPr fontId="8"/>
  </si>
  <si>
    <r>
      <t xml:space="preserve">メッセージカード
</t>
    </r>
    <r>
      <rPr>
        <sz val="14"/>
        <color theme="0"/>
        <rFont val="Meiryo UI"/>
        <family val="3"/>
        <charset val="128"/>
      </rPr>
      <t>ロゴなど、画像も含め、お好きなメッセージを印字できます。</t>
    </r>
    <rPh sb="17" eb="18">
      <t>フク</t>
    </rPh>
    <rPh sb="21" eb="22">
      <t>ス</t>
    </rPh>
    <rPh sb="30" eb="32">
      <t>インジ</t>
    </rPh>
    <phoneticPr fontId="8"/>
  </si>
  <si>
    <t>印字したい文書をご入力ください。</t>
    <rPh sb="0" eb="2">
      <t>インジ</t>
    </rPh>
    <rPh sb="5" eb="7">
      <t>ブンショ</t>
    </rPh>
    <rPh sb="9" eb="11">
      <t>ニュウリョク</t>
    </rPh>
    <phoneticPr fontId="8"/>
  </si>
  <si>
    <t>新店舗ご開店おめでとうございます。
御社の益々のご発展とご活躍をご期待申し上げます。
株式会社花華　
代表取締役　青山花子</t>
    <phoneticPr fontId="8"/>
  </si>
  <si>
    <t>胡蝶蘭の一部配送料金が変更になりました</t>
    <rPh sb="0" eb="2">
      <t>コチョウ</t>
    </rPh>
    <rPh sb="2" eb="3">
      <t>ラン</t>
    </rPh>
    <rPh sb="4" eb="6">
      <t>イチブ</t>
    </rPh>
    <rPh sb="6" eb="8">
      <t>ハイソウ</t>
    </rPh>
    <rPh sb="8" eb="10">
      <t>リョウキン</t>
    </rPh>
    <rPh sb="11" eb="13">
      <t>ヘンコウ</t>
    </rPh>
    <phoneticPr fontId="8"/>
  </si>
  <si>
    <t>38000
50000
60000</t>
    <phoneticPr fontId="8"/>
  </si>
  <si>
    <t>25000
20000
19000</t>
    <phoneticPr fontId="8"/>
  </si>
  <si>
    <t>ミディ3本
33輪</t>
    <rPh sb="4" eb="5">
      <t>ホン</t>
    </rPh>
    <rPh sb="8" eb="9">
      <t>リン</t>
    </rPh>
    <phoneticPr fontId="8"/>
  </si>
  <si>
    <t>大輪胡蝶蘭（5本立ち／65輪） 49,500円</t>
    <rPh sb="0" eb="2">
      <t>タイリン</t>
    </rPh>
    <rPh sb="7" eb="8">
      <t>ホン</t>
    </rPh>
    <rPh sb="8" eb="9">
      <t>タ</t>
    </rPh>
    <rPh sb="13" eb="14">
      <t>リン</t>
    </rPh>
    <rPh sb="22" eb="23">
      <t>エン</t>
    </rPh>
    <phoneticPr fontId="8"/>
  </si>
  <si>
    <t>大輪胡蝶蘭（5本立ち／75輪） 55,000円</t>
    <rPh sb="0" eb="2">
      <t>タイリン</t>
    </rPh>
    <rPh sb="7" eb="8">
      <t>ホン</t>
    </rPh>
    <rPh sb="8" eb="9">
      <t>タ</t>
    </rPh>
    <rPh sb="13" eb="14">
      <t>リン</t>
    </rPh>
    <rPh sb="22" eb="23">
      <t>エン</t>
    </rPh>
    <phoneticPr fontId="8"/>
  </si>
  <si>
    <t>北海道　大輪胡蝶蘭（5本立ち／75輪） 55,000円</t>
    <rPh sb="4" eb="6">
      <t>タイリン</t>
    </rPh>
    <rPh sb="11" eb="12">
      <t>ホン</t>
    </rPh>
    <rPh sb="12" eb="13">
      <t>タ</t>
    </rPh>
    <rPh sb="17" eb="18">
      <t>リン</t>
    </rPh>
    <rPh sb="26" eb="27">
      <t>エン</t>
    </rPh>
    <phoneticPr fontId="8"/>
  </si>
  <si>
    <t>北海道　大輪胡蝶蘭（5本立ち／65輪） 49,500円</t>
    <rPh sb="4" eb="6">
      <t>タイリン</t>
    </rPh>
    <rPh sb="11" eb="12">
      <t>ホン</t>
    </rPh>
    <rPh sb="12" eb="13">
      <t>タ</t>
    </rPh>
    <rPh sb="17" eb="18">
      <t>リン</t>
    </rPh>
    <rPh sb="26" eb="27">
      <t>エン</t>
    </rPh>
    <phoneticPr fontId="8"/>
  </si>
  <si>
    <t>青森県　大輪胡蝶蘭（5本立ち／65輪） 49,500円</t>
    <rPh sb="4" eb="6">
      <t>タイリン</t>
    </rPh>
    <rPh sb="11" eb="12">
      <t>ホン</t>
    </rPh>
    <rPh sb="12" eb="13">
      <t>タ</t>
    </rPh>
    <rPh sb="17" eb="18">
      <t>リン</t>
    </rPh>
    <rPh sb="26" eb="27">
      <t>エン</t>
    </rPh>
    <phoneticPr fontId="8"/>
  </si>
  <si>
    <t>岩手県　大輪胡蝶蘭（5本立ち／65輪） 49,500円</t>
    <rPh sb="4" eb="6">
      <t>タイリン</t>
    </rPh>
    <rPh sb="11" eb="12">
      <t>ホン</t>
    </rPh>
    <rPh sb="12" eb="13">
      <t>タ</t>
    </rPh>
    <rPh sb="17" eb="18">
      <t>リン</t>
    </rPh>
    <rPh sb="26" eb="27">
      <t>エン</t>
    </rPh>
    <phoneticPr fontId="8"/>
  </si>
  <si>
    <t>秋田県　大輪胡蝶蘭（5本立ち／65輪） 49,500円</t>
    <rPh sb="4" eb="6">
      <t>タイリン</t>
    </rPh>
    <rPh sb="11" eb="12">
      <t>ホン</t>
    </rPh>
    <rPh sb="12" eb="13">
      <t>タ</t>
    </rPh>
    <rPh sb="17" eb="18">
      <t>リン</t>
    </rPh>
    <rPh sb="26" eb="27">
      <t>エン</t>
    </rPh>
    <phoneticPr fontId="8"/>
  </si>
  <si>
    <t>宮城県　大輪胡蝶蘭（5本立ち／65輪） 49,500円</t>
    <rPh sb="4" eb="6">
      <t>タイリン</t>
    </rPh>
    <rPh sb="11" eb="12">
      <t>ホン</t>
    </rPh>
    <rPh sb="12" eb="13">
      <t>タ</t>
    </rPh>
    <rPh sb="17" eb="18">
      <t>リン</t>
    </rPh>
    <rPh sb="26" eb="27">
      <t>エン</t>
    </rPh>
    <phoneticPr fontId="8"/>
  </si>
  <si>
    <t>山形県　大輪胡蝶蘭（5本立ち／65輪） 49,500円</t>
    <rPh sb="4" eb="6">
      <t>タイリン</t>
    </rPh>
    <rPh sb="11" eb="12">
      <t>ホン</t>
    </rPh>
    <rPh sb="12" eb="13">
      <t>タ</t>
    </rPh>
    <rPh sb="17" eb="18">
      <t>リン</t>
    </rPh>
    <rPh sb="26" eb="27">
      <t>エン</t>
    </rPh>
    <phoneticPr fontId="8"/>
  </si>
  <si>
    <t>福島県　大輪胡蝶蘭（5本立ち／65輪） 49,500円</t>
    <rPh sb="4" eb="6">
      <t>タイリン</t>
    </rPh>
    <rPh sb="11" eb="12">
      <t>ホン</t>
    </rPh>
    <rPh sb="12" eb="13">
      <t>タ</t>
    </rPh>
    <rPh sb="17" eb="18">
      <t>リン</t>
    </rPh>
    <rPh sb="26" eb="27">
      <t>エン</t>
    </rPh>
    <phoneticPr fontId="8"/>
  </si>
  <si>
    <t>茨城県　大輪胡蝶蘭（5本立ち／65輪） 49,500円</t>
    <rPh sb="4" eb="6">
      <t>タイリン</t>
    </rPh>
    <rPh sb="11" eb="12">
      <t>ホン</t>
    </rPh>
    <rPh sb="12" eb="13">
      <t>タ</t>
    </rPh>
    <rPh sb="17" eb="18">
      <t>リン</t>
    </rPh>
    <rPh sb="26" eb="27">
      <t>エン</t>
    </rPh>
    <phoneticPr fontId="8"/>
  </si>
  <si>
    <t>栃木県　大輪胡蝶蘭（5本立ち／65輪） 49,500円</t>
    <rPh sb="4" eb="6">
      <t>タイリン</t>
    </rPh>
    <rPh sb="11" eb="12">
      <t>ホン</t>
    </rPh>
    <rPh sb="12" eb="13">
      <t>タ</t>
    </rPh>
    <rPh sb="17" eb="18">
      <t>リン</t>
    </rPh>
    <rPh sb="26" eb="27">
      <t>エン</t>
    </rPh>
    <phoneticPr fontId="8"/>
  </si>
  <si>
    <t>群馬県　大輪胡蝶蘭（5本立ち／65輪） 49,500円</t>
    <rPh sb="4" eb="6">
      <t>タイリン</t>
    </rPh>
    <rPh sb="11" eb="12">
      <t>ホン</t>
    </rPh>
    <rPh sb="12" eb="13">
      <t>タ</t>
    </rPh>
    <rPh sb="17" eb="18">
      <t>リン</t>
    </rPh>
    <rPh sb="26" eb="27">
      <t>エン</t>
    </rPh>
    <phoneticPr fontId="8"/>
  </si>
  <si>
    <t>埼玉県　大輪胡蝶蘭（5本立ち／65輪） 49,500円</t>
    <rPh sb="4" eb="6">
      <t>タイリン</t>
    </rPh>
    <rPh sb="11" eb="12">
      <t>ホン</t>
    </rPh>
    <rPh sb="12" eb="13">
      <t>タ</t>
    </rPh>
    <rPh sb="17" eb="18">
      <t>リン</t>
    </rPh>
    <rPh sb="26" eb="27">
      <t>エン</t>
    </rPh>
    <phoneticPr fontId="8"/>
  </si>
  <si>
    <t>千葉県　大輪胡蝶蘭（5本立ち／65輪） 49,500円</t>
    <rPh sb="4" eb="6">
      <t>タイリン</t>
    </rPh>
    <rPh sb="11" eb="12">
      <t>ホン</t>
    </rPh>
    <rPh sb="12" eb="13">
      <t>タ</t>
    </rPh>
    <rPh sb="17" eb="18">
      <t>リン</t>
    </rPh>
    <rPh sb="26" eb="27">
      <t>エン</t>
    </rPh>
    <phoneticPr fontId="8"/>
  </si>
  <si>
    <t>東京都　大輪胡蝶蘭（5本立ち／65輪） 49,500円</t>
    <rPh sb="4" eb="6">
      <t>タイリン</t>
    </rPh>
    <rPh sb="11" eb="12">
      <t>ホン</t>
    </rPh>
    <rPh sb="12" eb="13">
      <t>タ</t>
    </rPh>
    <rPh sb="17" eb="18">
      <t>リン</t>
    </rPh>
    <rPh sb="26" eb="27">
      <t>エン</t>
    </rPh>
    <phoneticPr fontId="8"/>
  </si>
  <si>
    <t>神奈川県　大輪胡蝶蘭（5本立ち／65輪） 49,500円</t>
    <rPh sb="5" eb="7">
      <t>タイリン</t>
    </rPh>
    <rPh sb="12" eb="13">
      <t>ホン</t>
    </rPh>
    <rPh sb="13" eb="14">
      <t>タ</t>
    </rPh>
    <rPh sb="18" eb="19">
      <t>リン</t>
    </rPh>
    <rPh sb="27" eb="28">
      <t>エン</t>
    </rPh>
    <phoneticPr fontId="8"/>
  </si>
  <si>
    <t>新潟県　大輪胡蝶蘭（5本立ち／65輪） 49,500円</t>
    <rPh sb="4" eb="6">
      <t>タイリン</t>
    </rPh>
    <rPh sb="11" eb="12">
      <t>ホン</t>
    </rPh>
    <rPh sb="12" eb="13">
      <t>タ</t>
    </rPh>
    <rPh sb="17" eb="18">
      <t>リン</t>
    </rPh>
    <rPh sb="26" eb="27">
      <t>エン</t>
    </rPh>
    <phoneticPr fontId="8"/>
  </si>
  <si>
    <t>富山県　大輪胡蝶蘭（5本立ち／65輪） 49,500円</t>
    <rPh sb="4" eb="6">
      <t>タイリン</t>
    </rPh>
    <rPh sb="11" eb="12">
      <t>ホン</t>
    </rPh>
    <rPh sb="12" eb="13">
      <t>タ</t>
    </rPh>
    <rPh sb="17" eb="18">
      <t>リン</t>
    </rPh>
    <rPh sb="26" eb="27">
      <t>エン</t>
    </rPh>
    <phoneticPr fontId="8"/>
  </si>
  <si>
    <t>石川県　大輪胡蝶蘭（5本立ち／65輪） 49,500円</t>
    <rPh sb="4" eb="6">
      <t>タイリン</t>
    </rPh>
    <rPh sb="11" eb="12">
      <t>ホン</t>
    </rPh>
    <rPh sb="12" eb="13">
      <t>タ</t>
    </rPh>
    <rPh sb="17" eb="18">
      <t>リン</t>
    </rPh>
    <rPh sb="26" eb="27">
      <t>エン</t>
    </rPh>
    <phoneticPr fontId="8"/>
  </si>
  <si>
    <t>福井県　大輪胡蝶蘭（5本立ち／65輪） 49,500円</t>
    <rPh sb="4" eb="6">
      <t>タイリン</t>
    </rPh>
    <rPh sb="11" eb="12">
      <t>ホン</t>
    </rPh>
    <rPh sb="12" eb="13">
      <t>タ</t>
    </rPh>
    <rPh sb="17" eb="18">
      <t>リン</t>
    </rPh>
    <rPh sb="26" eb="27">
      <t>エン</t>
    </rPh>
    <phoneticPr fontId="8"/>
  </si>
  <si>
    <t>山梨県　大輪胡蝶蘭（5本立ち／65輪） 49,500円</t>
    <rPh sb="4" eb="6">
      <t>タイリン</t>
    </rPh>
    <rPh sb="11" eb="12">
      <t>ホン</t>
    </rPh>
    <rPh sb="12" eb="13">
      <t>タ</t>
    </rPh>
    <rPh sb="17" eb="18">
      <t>リン</t>
    </rPh>
    <rPh sb="26" eb="27">
      <t>エン</t>
    </rPh>
    <phoneticPr fontId="8"/>
  </si>
  <si>
    <t>長野県　大輪胡蝶蘭（5本立ち／65輪） 49,500円</t>
    <rPh sb="4" eb="6">
      <t>タイリン</t>
    </rPh>
    <rPh sb="11" eb="12">
      <t>ホン</t>
    </rPh>
    <rPh sb="12" eb="13">
      <t>タ</t>
    </rPh>
    <rPh sb="17" eb="18">
      <t>リン</t>
    </rPh>
    <rPh sb="26" eb="27">
      <t>エン</t>
    </rPh>
    <phoneticPr fontId="8"/>
  </si>
  <si>
    <t>岐阜県　大輪胡蝶蘭（5本立ち／65輪） 49,500円</t>
    <rPh sb="4" eb="6">
      <t>タイリン</t>
    </rPh>
    <rPh sb="11" eb="12">
      <t>ホン</t>
    </rPh>
    <rPh sb="12" eb="13">
      <t>タ</t>
    </rPh>
    <rPh sb="17" eb="18">
      <t>リン</t>
    </rPh>
    <rPh sb="26" eb="27">
      <t>エン</t>
    </rPh>
    <phoneticPr fontId="8"/>
  </si>
  <si>
    <t>静岡県　大輪胡蝶蘭（5本立ち／65輪） 49,500円</t>
    <rPh sb="4" eb="6">
      <t>タイリン</t>
    </rPh>
    <rPh sb="11" eb="12">
      <t>ホン</t>
    </rPh>
    <rPh sb="12" eb="13">
      <t>タ</t>
    </rPh>
    <rPh sb="17" eb="18">
      <t>リン</t>
    </rPh>
    <rPh sb="26" eb="27">
      <t>エン</t>
    </rPh>
    <phoneticPr fontId="8"/>
  </si>
  <si>
    <t>愛知県　大輪胡蝶蘭（5本立ち／65輪） 49,500円</t>
    <rPh sb="4" eb="6">
      <t>タイリン</t>
    </rPh>
    <rPh sb="11" eb="12">
      <t>ホン</t>
    </rPh>
    <rPh sb="12" eb="13">
      <t>タ</t>
    </rPh>
    <rPh sb="17" eb="18">
      <t>リン</t>
    </rPh>
    <rPh sb="26" eb="27">
      <t>エン</t>
    </rPh>
    <phoneticPr fontId="8"/>
  </si>
  <si>
    <t>三重県　大輪胡蝶蘭（5本立ち／65輪） 49,500円</t>
    <rPh sb="4" eb="6">
      <t>タイリン</t>
    </rPh>
    <rPh sb="11" eb="12">
      <t>ホン</t>
    </rPh>
    <rPh sb="12" eb="13">
      <t>タ</t>
    </rPh>
    <rPh sb="17" eb="18">
      <t>リン</t>
    </rPh>
    <rPh sb="26" eb="27">
      <t>エン</t>
    </rPh>
    <phoneticPr fontId="8"/>
  </si>
  <si>
    <t>滋賀県　大輪胡蝶蘭（5本立ち／65輪） 49,500円</t>
    <rPh sb="4" eb="6">
      <t>タイリン</t>
    </rPh>
    <rPh sb="11" eb="12">
      <t>ホン</t>
    </rPh>
    <rPh sb="12" eb="13">
      <t>タ</t>
    </rPh>
    <rPh sb="17" eb="18">
      <t>リン</t>
    </rPh>
    <rPh sb="26" eb="27">
      <t>エン</t>
    </rPh>
    <phoneticPr fontId="8"/>
  </si>
  <si>
    <t>京都府　大輪胡蝶蘭（5本立ち／65輪） 49,500円</t>
    <rPh sb="4" eb="6">
      <t>タイリン</t>
    </rPh>
    <rPh sb="11" eb="12">
      <t>ホン</t>
    </rPh>
    <rPh sb="12" eb="13">
      <t>タ</t>
    </rPh>
    <rPh sb="17" eb="18">
      <t>リン</t>
    </rPh>
    <rPh sb="26" eb="27">
      <t>エン</t>
    </rPh>
    <phoneticPr fontId="8"/>
  </si>
  <si>
    <t>大阪府　大輪胡蝶蘭（5本立ち／65輪） 49,500円</t>
    <rPh sb="4" eb="6">
      <t>タイリン</t>
    </rPh>
    <rPh sb="11" eb="12">
      <t>ホン</t>
    </rPh>
    <rPh sb="12" eb="13">
      <t>タ</t>
    </rPh>
    <rPh sb="17" eb="18">
      <t>リン</t>
    </rPh>
    <rPh sb="26" eb="27">
      <t>エン</t>
    </rPh>
    <phoneticPr fontId="8"/>
  </si>
  <si>
    <t>兵庫県　大輪胡蝶蘭（5本立ち／65輪） 49,500円</t>
    <rPh sb="4" eb="6">
      <t>タイリン</t>
    </rPh>
    <rPh sb="11" eb="12">
      <t>ホン</t>
    </rPh>
    <rPh sb="12" eb="13">
      <t>タ</t>
    </rPh>
    <rPh sb="17" eb="18">
      <t>リン</t>
    </rPh>
    <rPh sb="26" eb="27">
      <t>エン</t>
    </rPh>
    <phoneticPr fontId="8"/>
  </si>
  <si>
    <t>奈良県　大輪胡蝶蘭（5本立ち／65輪） 49,500円</t>
    <rPh sb="4" eb="6">
      <t>タイリン</t>
    </rPh>
    <rPh sb="11" eb="12">
      <t>ホン</t>
    </rPh>
    <rPh sb="12" eb="13">
      <t>タ</t>
    </rPh>
    <rPh sb="17" eb="18">
      <t>リン</t>
    </rPh>
    <rPh sb="26" eb="27">
      <t>エン</t>
    </rPh>
    <phoneticPr fontId="8"/>
  </si>
  <si>
    <t>和歌山県　大輪胡蝶蘭（5本立ち／65輪） 49,500円</t>
    <rPh sb="5" eb="7">
      <t>タイリン</t>
    </rPh>
    <rPh sb="12" eb="13">
      <t>ホン</t>
    </rPh>
    <rPh sb="13" eb="14">
      <t>タ</t>
    </rPh>
    <rPh sb="18" eb="19">
      <t>リン</t>
    </rPh>
    <rPh sb="27" eb="28">
      <t>エン</t>
    </rPh>
    <phoneticPr fontId="8"/>
  </si>
  <si>
    <t>鳥取県　大輪胡蝶蘭（5本立ち／65輪） 49,500円</t>
    <rPh sb="4" eb="6">
      <t>タイリン</t>
    </rPh>
    <rPh sb="11" eb="12">
      <t>ホン</t>
    </rPh>
    <rPh sb="12" eb="13">
      <t>タ</t>
    </rPh>
    <rPh sb="17" eb="18">
      <t>リン</t>
    </rPh>
    <rPh sb="26" eb="27">
      <t>エン</t>
    </rPh>
    <phoneticPr fontId="8"/>
  </si>
  <si>
    <t>島根県　大輪胡蝶蘭（5本立ち／65輪） 49,500円</t>
    <rPh sb="4" eb="6">
      <t>タイリン</t>
    </rPh>
    <rPh sb="11" eb="12">
      <t>ホン</t>
    </rPh>
    <rPh sb="12" eb="13">
      <t>タ</t>
    </rPh>
    <rPh sb="17" eb="18">
      <t>リン</t>
    </rPh>
    <rPh sb="26" eb="27">
      <t>エン</t>
    </rPh>
    <phoneticPr fontId="8"/>
  </si>
  <si>
    <t>岡山県　大輪胡蝶蘭（5本立ち／65輪） 49,500円</t>
    <rPh sb="4" eb="6">
      <t>タイリン</t>
    </rPh>
    <rPh sb="11" eb="12">
      <t>ホン</t>
    </rPh>
    <rPh sb="12" eb="13">
      <t>タ</t>
    </rPh>
    <rPh sb="17" eb="18">
      <t>リン</t>
    </rPh>
    <rPh sb="26" eb="27">
      <t>エン</t>
    </rPh>
    <phoneticPr fontId="8"/>
  </si>
  <si>
    <t>広島県　大輪胡蝶蘭（5本立ち／65輪） 49,500円</t>
    <rPh sb="4" eb="6">
      <t>タイリン</t>
    </rPh>
    <rPh sb="11" eb="12">
      <t>ホン</t>
    </rPh>
    <rPh sb="12" eb="13">
      <t>タ</t>
    </rPh>
    <rPh sb="17" eb="18">
      <t>リン</t>
    </rPh>
    <rPh sb="26" eb="27">
      <t>エン</t>
    </rPh>
    <phoneticPr fontId="8"/>
  </si>
  <si>
    <t>山口県　大輪胡蝶蘭（5本立ち／65輪） 49,500円</t>
    <rPh sb="4" eb="6">
      <t>タイリン</t>
    </rPh>
    <rPh sb="11" eb="12">
      <t>ホン</t>
    </rPh>
    <rPh sb="12" eb="13">
      <t>タ</t>
    </rPh>
    <rPh sb="17" eb="18">
      <t>リン</t>
    </rPh>
    <rPh sb="26" eb="27">
      <t>エン</t>
    </rPh>
    <phoneticPr fontId="8"/>
  </si>
  <si>
    <t>徳島県　大輪胡蝶蘭（5本立ち／65輪） 49,500円</t>
    <rPh sb="4" eb="6">
      <t>タイリン</t>
    </rPh>
    <rPh sb="11" eb="12">
      <t>ホン</t>
    </rPh>
    <rPh sb="12" eb="13">
      <t>タ</t>
    </rPh>
    <rPh sb="17" eb="18">
      <t>リン</t>
    </rPh>
    <rPh sb="26" eb="27">
      <t>エン</t>
    </rPh>
    <phoneticPr fontId="8"/>
  </si>
  <si>
    <t>香川県　大輪胡蝶蘭（5本立ち／65輪） 49,500円</t>
    <rPh sb="4" eb="6">
      <t>タイリン</t>
    </rPh>
    <rPh sb="11" eb="12">
      <t>ホン</t>
    </rPh>
    <rPh sb="12" eb="13">
      <t>タ</t>
    </rPh>
    <rPh sb="17" eb="18">
      <t>リン</t>
    </rPh>
    <rPh sb="26" eb="27">
      <t>エン</t>
    </rPh>
    <phoneticPr fontId="8"/>
  </si>
  <si>
    <t>愛媛県　大輪胡蝶蘭（5本立ち／65輪） 49,500円</t>
    <rPh sb="4" eb="6">
      <t>タイリン</t>
    </rPh>
    <rPh sb="11" eb="12">
      <t>ホン</t>
    </rPh>
    <rPh sb="12" eb="13">
      <t>タ</t>
    </rPh>
    <rPh sb="17" eb="18">
      <t>リン</t>
    </rPh>
    <rPh sb="26" eb="27">
      <t>エン</t>
    </rPh>
    <phoneticPr fontId="8"/>
  </si>
  <si>
    <t>高知県　大輪胡蝶蘭（5本立ち／65輪） 49,500円</t>
    <rPh sb="4" eb="6">
      <t>タイリン</t>
    </rPh>
    <rPh sb="11" eb="12">
      <t>ホン</t>
    </rPh>
    <rPh sb="12" eb="13">
      <t>タ</t>
    </rPh>
    <rPh sb="17" eb="18">
      <t>リン</t>
    </rPh>
    <rPh sb="26" eb="27">
      <t>エン</t>
    </rPh>
    <phoneticPr fontId="8"/>
  </si>
  <si>
    <t>福岡県　大輪胡蝶蘭（5本立ち／65輪） 49,500円</t>
    <rPh sb="4" eb="6">
      <t>タイリン</t>
    </rPh>
    <rPh sb="11" eb="12">
      <t>ホン</t>
    </rPh>
    <rPh sb="12" eb="13">
      <t>タ</t>
    </rPh>
    <rPh sb="17" eb="18">
      <t>リン</t>
    </rPh>
    <rPh sb="26" eb="27">
      <t>エン</t>
    </rPh>
    <phoneticPr fontId="8"/>
  </si>
  <si>
    <t>佐賀県　大輪胡蝶蘭（5本立ち／65輪） 49,500円</t>
    <rPh sb="4" eb="6">
      <t>タイリン</t>
    </rPh>
    <rPh sb="11" eb="12">
      <t>ホン</t>
    </rPh>
    <rPh sb="12" eb="13">
      <t>タ</t>
    </rPh>
    <rPh sb="17" eb="18">
      <t>リン</t>
    </rPh>
    <rPh sb="26" eb="27">
      <t>エン</t>
    </rPh>
    <phoneticPr fontId="8"/>
  </si>
  <si>
    <t>長崎県　大輪胡蝶蘭（5本立ち／65輪） 49,500円</t>
    <rPh sb="4" eb="6">
      <t>タイリン</t>
    </rPh>
    <rPh sb="11" eb="12">
      <t>ホン</t>
    </rPh>
    <rPh sb="12" eb="13">
      <t>タ</t>
    </rPh>
    <rPh sb="17" eb="18">
      <t>リン</t>
    </rPh>
    <rPh sb="26" eb="27">
      <t>エン</t>
    </rPh>
    <phoneticPr fontId="8"/>
  </si>
  <si>
    <t>熊本県　大輪胡蝶蘭（5本立ち／65輪） 49,500円</t>
    <rPh sb="4" eb="6">
      <t>タイリン</t>
    </rPh>
    <rPh sb="11" eb="12">
      <t>ホン</t>
    </rPh>
    <rPh sb="12" eb="13">
      <t>タ</t>
    </rPh>
    <rPh sb="17" eb="18">
      <t>リン</t>
    </rPh>
    <rPh sb="26" eb="27">
      <t>エン</t>
    </rPh>
    <phoneticPr fontId="8"/>
  </si>
  <si>
    <t>大分県　大輪胡蝶蘭（5本立ち／65輪） 49,500円</t>
    <rPh sb="4" eb="6">
      <t>タイリン</t>
    </rPh>
    <rPh sb="11" eb="12">
      <t>ホン</t>
    </rPh>
    <rPh sb="12" eb="13">
      <t>タ</t>
    </rPh>
    <rPh sb="17" eb="18">
      <t>リン</t>
    </rPh>
    <rPh sb="26" eb="27">
      <t>エン</t>
    </rPh>
    <phoneticPr fontId="8"/>
  </si>
  <si>
    <t>宮崎県　大輪胡蝶蘭（5本立ち／65輪） 49,500円</t>
    <rPh sb="4" eb="6">
      <t>タイリン</t>
    </rPh>
    <rPh sb="11" eb="12">
      <t>ホン</t>
    </rPh>
    <rPh sb="12" eb="13">
      <t>タ</t>
    </rPh>
    <rPh sb="17" eb="18">
      <t>リン</t>
    </rPh>
    <rPh sb="26" eb="27">
      <t>エン</t>
    </rPh>
    <phoneticPr fontId="8"/>
  </si>
  <si>
    <t>鹿児島県　大輪胡蝶蘭（5本立ち／65輪） 49,500円</t>
    <rPh sb="5" eb="7">
      <t>タイリン</t>
    </rPh>
    <rPh sb="12" eb="13">
      <t>ホン</t>
    </rPh>
    <rPh sb="13" eb="14">
      <t>タ</t>
    </rPh>
    <rPh sb="18" eb="19">
      <t>リン</t>
    </rPh>
    <rPh sb="27" eb="28">
      <t>エン</t>
    </rPh>
    <phoneticPr fontId="8"/>
  </si>
  <si>
    <t>青森　大輪胡蝶蘭（5本立ち／65輪） 49,500円</t>
    <rPh sb="3" eb="5">
      <t>タイリン</t>
    </rPh>
    <rPh sb="10" eb="11">
      <t>ホン</t>
    </rPh>
    <rPh sb="11" eb="12">
      <t>タ</t>
    </rPh>
    <rPh sb="16" eb="17">
      <t>リン</t>
    </rPh>
    <rPh sb="25" eb="26">
      <t>エン</t>
    </rPh>
    <phoneticPr fontId="8"/>
  </si>
  <si>
    <t>岩手　大輪胡蝶蘭（5本立ち／65輪） 49,500円</t>
    <rPh sb="3" eb="5">
      <t>タイリン</t>
    </rPh>
    <rPh sb="10" eb="11">
      <t>ホン</t>
    </rPh>
    <rPh sb="11" eb="12">
      <t>タ</t>
    </rPh>
    <rPh sb="16" eb="17">
      <t>リン</t>
    </rPh>
    <rPh sb="25" eb="26">
      <t>エン</t>
    </rPh>
    <phoneticPr fontId="8"/>
  </si>
  <si>
    <t>秋田　大輪胡蝶蘭（5本立ち／65輪） 49,500円</t>
    <rPh sb="3" eb="5">
      <t>タイリン</t>
    </rPh>
    <rPh sb="10" eb="11">
      <t>ホン</t>
    </rPh>
    <rPh sb="11" eb="12">
      <t>タ</t>
    </rPh>
    <rPh sb="16" eb="17">
      <t>リン</t>
    </rPh>
    <rPh sb="25" eb="26">
      <t>エン</t>
    </rPh>
    <phoneticPr fontId="8"/>
  </si>
  <si>
    <t>宮城　大輪胡蝶蘭（5本立ち／65輪） 49,500円</t>
    <rPh sb="3" eb="5">
      <t>タイリン</t>
    </rPh>
    <rPh sb="10" eb="11">
      <t>ホン</t>
    </rPh>
    <rPh sb="11" eb="12">
      <t>タ</t>
    </rPh>
    <rPh sb="16" eb="17">
      <t>リン</t>
    </rPh>
    <rPh sb="25" eb="26">
      <t>エン</t>
    </rPh>
    <phoneticPr fontId="8"/>
  </si>
  <si>
    <t>山形　大輪胡蝶蘭（5本立ち／65輪） 49,500円</t>
    <rPh sb="3" eb="5">
      <t>タイリン</t>
    </rPh>
    <rPh sb="10" eb="11">
      <t>ホン</t>
    </rPh>
    <rPh sb="11" eb="12">
      <t>タ</t>
    </rPh>
    <rPh sb="16" eb="17">
      <t>リン</t>
    </rPh>
    <rPh sb="25" eb="26">
      <t>エン</t>
    </rPh>
    <phoneticPr fontId="8"/>
  </si>
  <si>
    <t>福島　大輪胡蝶蘭（5本立ち／65輪） 49,500円</t>
    <rPh sb="3" eb="5">
      <t>タイリン</t>
    </rPh>
    <rPh sb="10" eb="11">
      <t>ホン</t>
    </rPh>
    <rPh sb="11" eb="12">
      <t>タ</t>
    </rPh>
    <rPh sb="16" eb="17">
      <t>リン</t>
    </rPh>
    <rPh sb="25" eb="26">
      <t>エン</t>
    </rPh>
    <phoneticPr fontId="8"/>
  </si>
  <si>
    <t>茨木　大輪胡蝶蘭（5本立ち／65輪） 49,500円</t>
    <rPh sb="3" eb="5">
      <t>タイリン</t>
    </rPh>
    <rPh sb="10" eb="11">
      <t>ホン</t>
    </rPh>
    <rPh sb="11" eb="12">
      <t>タ</t>
    </rPh>
    <rPh sb="16" eb="17">
      <t>リン</t>
    </rPh>
    <rPh sb="25" eb="26">
      <t>エン</t>
    </rPh>
    <phoneticPr fontId="8"/>
  </si>
  <si>
    <t>栃木　大輪胡蝶蘭（5本立ち／65輪） 49,500円</t>
    <rPh sb="3" eb="5">
      <t>タイリン</t>
    </rPh>
    <rPh sb="10" eb="11">
      <t>ホン</t>
    </rPh>
    <rPh sb="11" eb="12">
      <t>タ</t>
    </rPh>
    <rPh sb="16" eb="17">
      <t>リン</t>
    </rPh>
    <rPh sb="25" eb="26">
      <t>エン</t>
    </rPh>
    <phoneticPr fontId="8"/>
  </si>
  <si>
    <t>群馬　大輪胡蝶蘭（5本立ち／65輪） 49,500円</t>
    <rPh sb="3" eb="5">
      <t>タイリン</t>
    </rPh>
    <rPh sb="10" eb="11">
      <t>ホン</t>
    </rPh>
    <rPh sb="11" eb="12">
      <t>タ</t>
    </rPh>
    <rPh sb="16" eb="17">
      <t>リン</t>
    </rPh>
    <rPh sb="25" eb="26">
      <t>エン</t>
    </rPh>
    <phoneticPr fontId="8"/>
  </si>
  <si>
    <t>埼玉　大輪胡蝶蘭（5本立ち／65輪） 49,500円</t>
    <rPh sb="3" eb="5">
      <t>タイリン</t>
    </rPh>
    <rPh sb="10" eb="11">
      <t>ホン</t>
    </rPh>
    <rPh sb="11" eb="12">
      <t>タ</t>
    </rPh>
    <rPh sb="16" eb="17">
      <t>リン</t>
    </rPh>
    <rPh sb="25" eb="26">
      <t>エン</t>
    </rPh>
    <phoneticPr fontId="8"/>
  </si>
  <si>
    <t>千葉　大輪胡蝶蘭（5本立ち／65輪） 49,500円</t>
    <rPh sb="3" eb="5">
      <t>タイリン</t>
    </rPh>
    <rPh sb="10" eb="11">
      <t>ホン</t>
    </rPh>
    <rPh sb="11" eb="12">
      <t>タ</t>
    </rPh>
    <rPh sb="16" eb="17">
      <t>リン</t>
    </rPh>
    <rPh sb="25" eb="26">
      <t>エン</t>
    </rPh>
    <phoneticPr fontId="8"/>
  </si>
  <si>
    <t>東京　大輪胡蝶蘭（5本立ち／65輪） 49,500円</t>
    <rPh sb="3" eb="5">
      <t>タイリン</t>
    </rPh>
    <rPh sb="10" eb="11">
      <t>ホン</t>
    </rPh>
    <rPh sb="11" eb="12">
      <t>タ</t>
    </rPh>
    <rPh sb="16" eb="17">
      <t>リン</t>
    </rPh>
    <rPh sb="25" eb="26">
      <t>エン</t>
    </rPh>
    <phoneticPr fontId="8"/>
  </si>
  <si>
    <t>神奈川　大輪胡蝶蘭（5本立ち／65輪） 49,500円</t>
    <rPh sb="4" eb="6">
      <t>タイリン</t>
    </rPh>
    <rPh sb="11" eb="12">
      <t>ホン</t>
    </rPh>
    <rPh sb="12" eb="13">
      <t>タ</t>
    </rPh>
    <rPh sb="17" eb="18">
      <t>リン</t>
    </rPh>
    <rPh sb="26" eb="27">
      <t>エン</t>
    </rPh>
    <phoneticPr fontId="8"/>
  </si>
  <si>
    <t>新潟　大輪胡蝶蘭（5本立ち／65輪） 49,500円</t>
    <rPh sb="3" eb="5">
      <t>タイリン</t>
    </rPh>
    <rPh sb="10" eb="11">
      <t>ホン</t>
    </rPh>
    <rPh sb="11" eb="12">
      <t>タ</t>
    </rPh>
    <rPh sb="16" eb="17">
      <t>リン</t>
    </rPh>
    <rPh sb="25" eb="26">
      <t>エン</t>
    </rPh>
    <phoneticPr fontId="8"/>
  </si>
  <si>
    <t>富山　大輪胡蝶蘭（5本立ち／65輪） 49,500円</t>
    <rPh sb="3" eb="5">
      <t>タイリン</t>
    </rPh>
    <rPh sb="10" eb="11">
      <t>ホン</t>
    </rPh>
    <rPh sb="11" eb="12">
      <t>タ</t>
    </rPh>
    <rPh sb="16" eb="17">
      <t>リン</t>
    </rPh>
    <rPh sb="25" eb="26">
      <t>エン</t>
    </rPh>
    <phoneticPr fontId="8"/>
  </si>
  <si>
    <t>石川　大輪胡蝶蘭（5本立ち／65輪） 49,500円</t>
    <rPh sb="3" eb="5">
      <t>タイリン</t>
    </rPh>
    <rPh sb="10" eb="11">
      <t>ホン</t>
    </rPh>
    <rPh sb="11" eb="12">
      <t>タ</t>
    </rPh>
    <rPh sb="16" eb="17">
      <t>リン</t>
    </rPh>
    <rPh sb="25" eb="26">
      <t>エン</t>
    </rPh>
    <phoneticPr fontId="8"/>
  </si>
  <si>
    <t>福井　大輪胡蝶蘭（5本立ち／65輪） 49,500円</t>
    <rPh sb="3" eb="5">
      <t>タイリン</t>
    </rPh>
    <rPh sb="10" eb="11">
      <t>ホン</t>
    </rPh>
    <rPh sb="11" eb="12">
      <t>タ</t>
    </rPh>
    <rPh sb="16" eb="17">
      <t>リン</t>
    </rPh>
    <rPh sb="25" eb="26">
      <t>エン</t>
    </rPh>
    <phoneticPr fontId="8"/>
  </si>
  <si>
    <t>山梨　大輪胡蝶蘭（5本立ち／65輪） 49,500円</t>
    <rPh sb="3" eb="5">
      <t>タイリン</t>
    </rPh>
    <rPh sb="10" eb="11">
      <t>ホン</t>
    </rPh>
    <rPh sb="11" eb="12">
      <t>タ</t>
    </rPh>
    <rPh sb="16" eb="17">
      <t>リン</t>
    </rPh>
    <rPh sb="25" eb="26">
      <t>エン</t>
    </rPh>
    <phoneticPr fontId="8"/>
  </si>
  <si>
    <t>長野　大輪胡蝶蘭（5本立ち／65輪） 49,500円</t>
    <rPh sb="3" eb="5">
      <t>タイリン</t>
    </rPh>
    <rPh sb="10" eb="11">
      <t>ホン</t>
    </rPh>
    <rPh sb="11" eb="12">
      <t>タ</t>
    </rPh>
    <rPh sb="16" eb="17">
      <t>リン</t>
    </rPh>
    <rPh sb="25" eb="26">
      <t>エン</t>
    </rPh>
    <phoneticPr fontId="8"/>
  </si>
  <si>
    <t>岐阜　大輪胡蝶蘭（5本立ち／65輪） 49,500円</t>
    <rPh sb="3" eb="5">
      <t>タイリン</t>
    </rPh>
    <rPh sb="10" eb="11">
      <t>ホン</t>
    </rPh>
    <rPh sb="11" eb="12">
      <t>タ</t>
    </rPh>
    <rPh sb="16" eb="17">
      <t>リン</t>
    </rPh>
    <rPh sb="25" eb="26">
      <t>エン</t>
    </rPh>
    <phoneticPr fontId="8"/>
  </si>
  <si>
    <t>静岡　大輪胡蝶蘭（5本立ち／65輪） 49,500円</t>
    <rPh sb="3" eb="5">
      <t>タイリン</t>
    </rPh>
    <rPh sb="10" eb="11">
      <t>ホン</t>
    </rPh>
    <rPh sb="11" eb="12">
      <t>タ</t>
    </rPh>
    <rPh sb="16" eb="17">
      <t>リン</t>
    </rPh>
    <rPh sb="25" eb="26">
      <t>エン</t>
    </rPh>
    <phoneticPr fontId="8"/>
  </si>
  <si>
    <t>愛知　大輪胡蝶蘭（5本立ち／65輪） 49,500円</t>
    <rPh sb="3" eb="5">
      <t>タイリン</t>
    </rPh>
    <rPh sb="10" eb="11">
      <t>ホン</t>
    </rPh>
    <rPh sb="11" eb="12">
      <t>タ</t>
    </rPh>
    <rPh sb="16" eb="17">
      <t>リン</t>
    </rPh>
    <rPh sb="25" eb="26">
      <t>エン</t>
    </rPh>
    <phoneticPr fontId="8"/>
  </si>
  <si>
    <t>三重　大輪胡蝶蘭（5本立ち／65輪） 49,500円</t>
    <rPh sb="3" eb="5">
      <t>タイリン</t>
    </rPh>
    <rPh sb="10" eb="11">
      <t>ホン</t>
    </rPh>
    <rPh sb="11" eb="12">
      <t>タ</t>
    </rPh>
    <rPh sb="16" eb="17">
      <t>リン</t>
    </rPh>
    <rPh sb="25" eb="26">
      <t>エン</t>
    </rPh>
    <phoneticPr fontId="8"/>
  </si>
  <si>
    <t>滋賀　大輪胡蝶蘭（5本立ち／65輪） 49,500円</t>
    <rPh sb="3" eb="5">
      <t>タイリン</t>
    </rPh>
    <rPh sb="10" eb="11">
      <t>ホン</t>
    </rPh>
    <rPh sb="11" eb="12">
      <t>タ</t>
    </rPh>
    <rPh sb="16" eb="17">
      <t>リン</t>
    </rPh>
    <rPh sb="25" eb="26">
      <t>エン</t>
    </rPh>
    <phoneticPr fontId="8"/>
  </si>
  <si>
    <t>京都　大輪胡蝶蘭（5本立ち／65輪） 49,500円</t>
    <rPh sb="3" eb="5">
      <t>タイリン</t>
    </rPh>
    <rPh sb="10" eb="11">
      <t>ホン</t>
    </rPh>
    <rPh sb="11" eb="12">
      <t>タ</t>
    </rPh>
    <rPh sb="16" eb="17">
      <t>リン</t>
    </rPh>
    <rPh sb="25" eb="26">
      <t>エン</t>
    </rPh>
    <phoneticPr fontId="8"/>
  </si>
  <si>
    <t>大阪　大輪胡蝶蘭（5本立ち／65輪） 49,500円</t>
    <rPh sb="3" eb="5">
      <t>タイリン</t>
    </rPh>
    <rPh sb="10" eb="11">
      <t>ホン</t>
    </rPh>
    <rPh sb="11" eb="12">
      <t>タ</t>
    </rPh>
    <rPh sb="16" eb="17">
      <t>リン</t>
    </rPh>
    <rPh sb="25" eb="26">
      <t>エン</t>
    </rPh>
    <phoneticPr fontId="8"/>
  </si>
  <si>
    <t>兵庫　大輪胡蝶蘭（5本立ち／65輪） 49,500円</t>
    <rPh sb="3" eb="5">
      <t>タイリン</t>
    </rPh>
    <rPh sb="10" eb="11">
      <t>ホン</t>
    </rPh>
    <rPh sb="11" eb="12">
      <t>タ</t>
    </rPh>
    <rPh sb="16" eb="17">
      <t>リン</t>
    </rPh>
    <rPh sb="25" eb="26">
      <t>エン</t>
    </rPh>
    <phoneticPr fontId="8"/>
  </si>
  <si>
    <t>奈良　大輪胡蝶蘭（5本立ち／65輪） 49,500円</t>
    <rPh sb="3" eb="5">
      <t>タイリン</t>
    </rPh>
    <rPh sb="10" eb="11">
      <t>ホン</t>
    </rPh>
    <rPh sb="11" eb="12">
      <t>タ</t>
    </rPh>
    <rPh sb="16" eb="17">
      <t>リン</t>
    </rPh>
    <rPh sb="25" eb="26">
      <t>エン</t>
    </rPh>
    <phoneticPr fontId="8"/>
  </si>
  <si>
    <t>和歌山　大輪胡蝶蘭（5本立ち／65輪） 49,500円</t>
    <rPh sb="4" eb="6">
      <t>タイリン</t>
    </rPh>
    <rPh sb="11" eb="12">
      <t>ホン</t>
    </rPh>
    <rPh sb="12" eb="13">
      <t>タ</t>
    </rPh>
    <rPh sb="17" eb="18">
      <t>リン</t>
    </rPh>
    <rPh sb="26" eb="27">
      <t>エン</t>
    </rPh>
    <phoneticPr fontId="8"/>
  </si>
  <si>
    <t>鳥取　大輪胡蝶蘭（5本立ち／65輪） 49,500円</t>
    <rPh sb="3" eb="5">
      <t>タイリン</t>
    </rPh>
    <rPh sb="10" eb="11">
      <t>ホン</t>
    </rPh>
    <rPh sb="11" eb="12">
      <t>タ</t>
    </rPh>
    <rPh sb="16" eb="17">
      <t>リン</t>
    </rPh>
    <rPh sb="25" eb="26">
      <t>エン</t>
    </rPh>
    <phoneticPr fontId="8"/>
  </si>
  <si>
    <t>島根　大輪胡蝶蘭（5本立ち／65輪） 49,500円</t>
    <rPh sb="3" eb="5">
      <t>タイリン</t>
    </rPh>
    <rPh sb="10" eb="11">
      <t>ホン</t>
    </rPh>
    <rPh sb="11" eb="12">
      <t>タ</t>
    </rPh>
    <rPh sb="16" eb="17">
      <t>リン</t>
    </rPh>
    <rPh sb="25" eb="26">
      <t>エン</t>
    </rPh>
    <phoneticPr fontId="8"/>
  </si>
  <si>
    <t>岡山　大輪胡蝶蘭（5本立ち／65輪） 49,500円</t>
    <rPh sb="3" eb="5">
      <t>タイリン</t>
    </rPh>
    <rPh sb="10" eb="11">
      <t>ホン</t>
    </rPh>
    <rPh sb="11" eb="12">
      <t>タ</t>
    </rPh>
    <rPh sb="16" eb="17">
      <t>リン</t>
    </rPh>
    <rPh sb="25" eb="26">
      <t>エン</t>
    </rPh>
    <phoneticPr fontId="8"/>
  </si>
  <si>
    <t>広島　大輪胡蝶蘭（5本立ち／65輪） 49,500円</t>
    <rPh sb="3" eb="5">
      <t>タイリン</t>
    </rPh>
    <rPh sb="10" eb="11">
      <t>ホン</t>
    </rPh>
    <rPh sb="11" eb="12">
      <t>タ</t>
    </rPh>
    <rPh sb="16" eb="17">
      <t>リン</t>
    </rPh>
    <rPh sb="25" eb="26">
      <t>エン</t>
    </rPh>
    <phoneticPr fontId="8"/>
  </si>
  <si>
    <t>山口　大輪胡蝶蘭（5本立ち／65輪） 49,500円</t>
    <rPh sb="3" eb="5">
      <t>タイリン</t>
    </rPh>
    <rPh sb="10" eb="11">
      <t>ホン</t>
    </rPh>
    <rPh sb="11" eb="12">
      <t>タ</t>
    </rPh>
    <rPh sb="16" eb="17">
      <t>リン</t>
    </rPh>
    <rPh sb="25" eb="26">
      <t>エン</t>
    </rPh>
    <phoneticPr fontId="8"/>
  </si>
  <si>
    <t>徳島　大輪胡蝶蘭（5本立ち／65輪） 49,500円</t>
    <rPh sb="3" eb="5">
      <t>タイリン</t>
    </rPh>
    <rPh sb="10" eb="11">
      <t>ホン</t>
    </rPh>
    <rPh sb="11" eb="12">
      <t>タ</t>
    </rPh>
    <rPh sb="16" eb="17">
      <t>リン</t>
    </rPh>
    <rPh sb="25" eb="26">
      <t>エン</t>
    </rPh>
    <phoneticPr fontId="8"/>
  </si>
  <si>
    <t>香川　大輪胡蝶蘭（5本立ち／65輪） 49,500円</t>
    <rPh sb="3" eb="5">
      <t>タイリン</t>
    </rPh>
    <rPh sb="10" eb="11">
      <t>ホン</t>
    </rPh>
    <rPh sb="11" eb="12">
      <t>タ</t>
    </rPh>
    <rPh sb="16" eb="17">
      <t>リン</t>
    </rPh>
    <rPh sb="25" eb="26">
      <t>エン</t>
    </rPh>
    <phoneticPr fontId="8"/>
  </si>
  <si>
    <t>愛媛　大輪胡蝶蘭（5本立ち／65輪） 49,500円</t>
    <rPh sb="3" eb="5">
      <t>タイリン</t>
    </rPh>
    <rPh sb="10" eb="11">
      <t>ホン</t>
    </rPh>
    <rPh sb="11" eb="12">
      <t>タ</t>
    </rPh>
    <rPh sb="16" eb="17">
      <t>リン</t>
    </rPh>
    <rPh sb="25" eb="26">
      <t>エン</t>
    </rPh>
    <phoneticPr fontId="8"/>
  </si>
  <si>
    <t>高知　大輪胡蝶蘭（5本立ち／65輪） 49,500円</t>
    <rPh sb="3" eb="5">
      <t>タイリン</t>
    </rPh>
    <rPh sb="10" eb="11">
      <t>ホン</t>
    </rPh>
    <rPh sb="11" eb="12">
      <t>タ</t>
    </rPh>
    <rPh sb="16" eb="17">
      <t>リン</t>
    </rPh>
    <rPh sb="25" eb="26">
      <t>エン</t>
    </rPh>
    <phoneticPr fontId="8"/>
  </si>
  <si>
    <t>福岡　大輪胡蝶蘭（5本立ち／65輪） 49,500円</t>
    <rPh sb="3" eb="5">
      <t>タイリン</t>
    </rPh>
    <rPh sb="10" eb="11">
      <t>ホン</t>
    </rPh>
    <rPh sb="11" eb="12">
      <t>タ</t>
    </rPh>
    <rPh sb="16" eb="17">
      <t>リン</t>
    </rPh>
    <rPh sb="25" eb="26">
      <t>エン</t>
    </rPh>
    <phoneticPr fontId="8"/>
  </si>
  <si>
    <t>佐賀　大輪胡蝶蘭（5本立ち／65輪） 49,500円</t>
    <rPh sb="3" eb="5">
      <t>タイリン</t>
    </rPh>
    <rPh sb="10" eb="11">
      <t>ホン</t>
    </rPh>
    <rPh sb="11" eb="12">
      <t>タ</t>
    </rPh>
    <rPh sb="16" eb="17">
      <t>リン</t>
    </rPh>
    <rPh sb="25" eb="26">
      <t>エン</t>
    </rPh>
    <phoneticPr fontId="8"/>
  </si>
  <si>
    <t>長崎　大輪胡蝶蘭（5本立ち／65輪） 49,500円</t>
    <rPh sb="3" eb="5">
      <t>タイリン</t>
    </rPh>
    <rPh sb="10" eb="11">
      <t>ホン</t>
    </rPh>
    <rPh sb="11" eb="12">
      <t>タ</t>
    </rPh>
    <rPh sb="16" eb="17">
      <t>リン</t>
    </rPh>
    <rPh sb="25" eb="26">
      <t>エン</t>
    </rPh>
    <phoneticPr fontId="8"/>
  </si>
  <si>
    <t>熊本　大輪胡蝶蘭（5本立ち／65輪） 49,500円</t>
    <rPh sb="3" eb="5">
      <t>タイリン</t>
    </rPh>
    <rPh sb="10" eb="11">
      <t>ホン</t>
    </rPh>
    <rPh sb="11" eb="12">
      <t>タ</t>
    </rPh>
    <rPh sb="16" eb="17">
      <t>リン</t>
    </rPh>
    <rPh sb="25" eb="26">
      <t>エン</t>
    </rPh>
    <phoneticPr fontId="8"/>
  </si>
  <si>
    <t>大分　大輪胡蝶蘭（5本立ち／65輪） 49,500円</t>
    <rPh sb="3" eb="5">
      <t>タイリン</t>
    </rPh>
    <rPh sb="10" eb="11">
      <t>ホン</t>
    </rPh>
    <rPh sb="11" eb="12">
      <t>タ</t>
    </rPh>
    <rPh sb="16" eb="17">
      <t>リン</t>
    </rPh>
    <rPh sb="25" eb="26">
      <t>エン</t>
    </rPh>
    <phoneticPr fontId="8"/>
  </si>
  <si>
    <t>宮崎　大輪胡蝶蘭（5本立ち／65輪） 49,500円</t>
    <rPh sb="3" eb="5">
      <t>タイリン</t>
    </rPh>
    <rPh sb="10" eb="11">
      <t>ホン</t>
    </rPh>
    <rPh sb="11" eb="12">
      <t>タ</t>
    </rPh>
    <rPh sb="16" eb="17">
      <t>リン</t>
    </rPh>
    <rPh sb="25" eb="26">
      <t>エン</t>
    </rPh>
    <phoneticPr fontId="8"/>
  </si>
  <si>
    <t>鹿児島　大輪胡蝶蘭（5本立ち／65輪） 49,500円</t>
    <rPh sb="4" eb="6">
      <t>タイリン</t>
    </rPh>
    <rPh sb="11" eb="12">
      <t>ホン</t>
    </rPh>
    <rPh sb="12" eb="13">
      <t>タ</t>
    </rPh>
    <rPh sb="17" eb="18">
      <t>リン</t>
    </rPh>
    <rPh sb="26" eb="27">
      <t>エン</t>
    </rPh>
    <phoneticPr fontId="8"/>
  </si>
  <si>
    <t>青森県　大輪胡蝶蘭（5本立ち／75輪） 55,000円</t>
    <rPh sb="4" eb="6">
      <t>タイリン</t>
    </rPh>
    <rPh sb="11" eb="12">
      <t>ホン</t>
    </rPh>
    <rPh sb="12" eb="13">
      <t>タ</t>
    </rPh>
    <rPh sb="17" eb="18">
      <t>リン</t>
    </rPh>
    <rPh sb="26" eb="27">
      <t>エン</t>
    </rPh>
    <phoneticPr fontId="8"/>
  </si>
  <si>
    <t>岩手県　大輪胡蝶蘭（5本立ち／75輪） 55,000円</t>
    <rPh sb="4" eb="6">
      <t>タイリン</t>
    </rPh>
    <rPh sb="11" eb="12">
      <t>ホン</t>
    </rPh>
    <rPh sb="12" eb="13">
      <t>タ</t>
    </rPh>
    <rPh sb="17" eb="18">
      <t>リン</t>
    </rPh>
    <rPh sb="26" eb="27">
      <t>エン</t>
    </rPh>
    <phoneticPr fontId="8"/>
  </si>
  <si>
    <t>秋田県　大輪胡蝶蘭（5本立ち／75輪） 55,000円</t>
    <rPh sb="4" eb="6">
      <t>タイリン</t>
    </rPh>
    <rPh sb="11" eb="12">
      <t>ホン</t>
    </rPh>
    <rPh sb="12" eb="13">
      <t>タ</t>
    </rPh>
    <rPh sb="17" eb="18">
      <t>リン</t>
    </rPh>
    <rPh sb="26" eb="27">
      <t>エン</t>
    </rPh>
    <phoneticPr fontId="8"/>
  </si>
  <si>
    <t>宮城県　大輪胡蝶蘭（5本立ち／75輪） 55,000円</t>
    <rPh sb="4" eb="6">
      <t>タイリン</t>
    </rPh>
    <rPh sb="11" eb="12">
      <t>ホン</t>
    </rPh>
    <rPh sb="12" eb="13">
      <t>タ</t>
    </rPh>
    <rPh sb="17" eb="18">
      <t>リン</t>
    </rPh>
    <rPh sb="26" eb="27">
      <t>エン</t>
    </rPh>
    <phoneticPr fontId="8"/>
  </si>
  <si>
    <t>山形県　大輪胡蝶蘭（5本立ち／75輪） 55,000円</t>
    <rPh sb="4" eb="6">
      <t>タイリン</t>
    </rPh>
    <rPh sb="11" eb="12">
      <t>ホン</t>
    </rPh>
    <rPh sb="12" eb="13">
      <t>タ</t>
    </rPh>
    <rPh sb="17" eb="18">
      <t>リン</t>
    </rPh>
    <rPh sb="26" eb="27">
      <t>エン</t>
    </rPh>
    <phoneticPr fontId="8"/>
  </si>
  <si>
    <t>福島県　大輪胡蝶蘭（5本立ち／75輪） 55,000円</t>
    <rPh sb="4" eb="6">
      <t>タイリン</t>
    </rPh>
    <rPh sb="11" eb="12">
      <t>ホン</t>
    </rPh>
    <rPh sb="12" eb="13">
      <t>タ</t>
    </rPh>
    <rPh sb="17" eb="18">
      <t>リン</t>
    </rPh>
    <rPh sb="26" eb="27">
      <t>エン</t>
    </rPh>
    <phoneticPr fontId="8"/>
  </si>
  <si>
    <t>茨城県　大輪胡蝶蘭（5本立ち／75輪） 55,000円</t>
    <rPh sb="4" eb="6">
      <t>タイリン</t>
    </rPh>
    <rPh sb="11" eb="12">
      <t>ホン</t>
    </rPh>
    <rPh sb="12" eb="13">
      <t>タ</t>
    </rPh>
    <rPh sb="17" eb="18">
      <t>リン</t>
    </rPh>
    <rPh sb="26" eb="27">
      <t>エン</t>
    </rPh>
    <phoneticPr fontId="8"/>
  </si>
  <si>
    <t>栃木県　大輪胡蝶蘭（5本立ち／75輪） 55,000円</t>
    <rPh sb="4" eb="6">
      <t>タイリン</t>
    </rPh>
    <rPh sb="11" eb="12">
      <t>ホン</t>
    </rPh>
    <rPh sb="12" eb="13">
      <t>タ</t>
    </rPh>
    <rPh sb="17" eb="18">
      <t>リン</t>
    </rPh>
    <rPh sb="26" eb="27">
      <t>エン</t>
    </rPh>
    <phoneticPr fontId="8"/>
  </si>
  <si>
    <t>群馬県　大輪胡蝶蘭（5本立ち／75輪） 55,000円</t>
    <rPh sb="4" eb="6">
      <t>タイリン</t>
    </rPh>
    <rPh sb="11" eb="12">
      <t>ホン</t>
    </rPh>
    <rPh sb="12" eb="13">
      <t>タ</t>
    </rPh>
    <rPh sb="17" eb="18">
      <t>リン</t>
    </rPh>
    <rPh sb="26" eb="27">
      <t>エン</t>
    </rPh>
    <phoneticPr fontId="8"/>
  </si>
  <si>
    <t>埼玉県　大輪胡蝶蘭（5本立ち／75輪） 55,000円</t>
    <rPh sb="4" eb="6">
      <t>タイリン</t>
    </rPh>
    <rPh sb="11" eb="12">
      <t>ホン</t>
    </rPh>
    <rPh sb="12" eb="13">
      <t>タ</t>
    </rPh>
    <rPh sb="17" eb="18">
      <t>リン</t>
    </rPh>
    <rPh sb="26" eb="27">
      <t>エン</t>
    </rPh>
    <phoneticPr fontId="8"/>
  </si>
  <si>
    <t>千葉県　大輪胡蝶蘭（5本立ち／75輪） 55,000円</t>
    <rPh sb="4" eb="6">
      <t>タイリン</t>
    </rPh>
    <rPh sb="11" eb="12">
      <t>ホン</t>
    </rPh>
    <rPh sb="12" eb="13">
      <t>タ</t>
    </rPh>
    <rPh sb="17" eb="18">
      <t>リン</t>
    </rPh>
    <rPh sb="26" eb="27">
      <t>エン</t>
    </rPh>
    <phoneticPr fontId="8"/>
  </si>
  <si>
    <t>東京都　大輪胡蝶蘭（5本立ち／75輪） 55,000円</t>
    <rPh sb="0" eb="3">
      <t>トウキョウト</t>
    </rPh>
    <rPh sb="4" eb="6">
      <t>タイリン</t>
    </rPh>
    <rPh sb="11" eb="12">
      <t>ホン</t>
    </rPh>
    <rPh sb="12" eb="13">
      <t>タ</t>
    </rPh>
    <rPh sb="17" eb="18">
      <t>リン</t>
    </rPh>
    <rPh sb="26" eb="27">
      <t>エン</t>
    </rPh>
    <phoneticPr fontId="8"/>
  </si>
  <si>
    <t>神奈川県　大輪胡蝶蘭（5本立ち／75輪） 55,000円</t>
    <rPh sb="5" eb="7">
      <t>タイリン</t>
    </rPh>
    <rPh sb="12" eb="13">
      <t>ホン</t>
    </rPh>
    <rPh sb="13" eb="14">
      <t>タ</t>
    </rPh>
    <rPh sb="18" eb="19">
      <t>リン</t>
    </rPh>
    <rPh sb="27" eb="28">
      <t>エン</t>
    </rPh>
    <phoneticPr fontId="8"/>
  </si>
  <si>
    <t>新潟県　大輪胡蝶蘭（5本立ち／75輪） 55,000円</t>
    <rPh sb="4" eb="6">
      <t>タイリン</t>
    </rPh>
    <rPh sb="11" eb="12">
      <t>ホン</t>
    </rPh>
    <rPh sb="12" eb="13">
      <t>タ</t>
    </rPh>
    <rPh sb="17" eb="18">
      <t>リン</t>
    </rPh>
    <rPh sb="26" eb="27">
      <t>エン</t>
    </rPh>
    <phoneticPr fontId="8"/>
  </si>
  <si>
    <t>富山県　大輪胡蝶蘭（5本立ち／75輪） 55,000円</t>
    <rPh sb="4" eb="6">
      <t>タイリン</t>
    </rPh>
    <rPh sb="11" eb="12">
      <t>ホン</t>
    </rPh>
    <rPh sb="12" eb="13">
      <t>タ</t>
    </rPh>
    <rPh sb="17" eb="18">
      <t>リン</t>
    </rPh>
    <rPh sb="26" eb="27">
      <t>エン</t>
    </rPh>
    <phoneticPr fontId="8"/>
  </si>
  <si>
    <t>石川県　大輪胡蝶蘭（5本立ち／75輪） 55,000円</t>
    <rPh sb="4" eb="6">
      <t>タイリン</t>
    </rPh>
    <rPh sb="11" eb="12">
      <t>ホン</t>
    </rPh>
    <rPh sb="12" eb="13">
      <t>タ</t>
    </rPh>
    <rPh sb="17" eb="18">
      <t>リン</t>
    </rPh>
    <rPh sb="26" eb="27">
      <t>エン</t>
    </rPh>
    <phoneticPr fontId="8"/>
  </si>
  <si>
    <t>福井県　大輪胡蝶蘭（5本立ち／75輪） 55,000円</t>
    <rPh sb="4" eb="6">
      <t>タイリン</t>
    </rPh>
    <rPh sb="11" eb="12">
      <t>ホン</t>
    </rPh>
    <rPh sb="12" eb="13">
      <t>タ</t>
    </rPh>
    <rPh sb="17" eb="18">
      <t>リン</t>
    </rPh>
    <rPh sb="26" eb="27">
      <t>エン</t>
    </rPh>
    <phoneticPr fontId="8"/>
  </si>
  <si>
    <t>山梨県　大輪胡蝶蘭（5本立ち／75輪） 55,000円</t>
    <rPh sb="4" eb="6">
      <t>タイリン</t>
    </rPh>
    <rPh sb="11" eb="12">
      <t>ホン</t>
    </rPh>
    <rPh sb="12" eb="13">
      <t>タ</t>
    </rPh>
    <rPh sb="17" eb="18">
      <t>リン</t>
    </rPh>
    <rPh sb="26" eb="27">
      <t>エン</t>
    </rPh>
    <phoneticPr fontId="8"/>
  </si>
  <si>
    <t>長野県　大輪胡蝶蘭（5本立ち／75輪） 55,000円</t>
    <rPh sb="4" eb="6">
      <t>タイリン</t>
    </rPh>
    <rPh sb="11" eb="12">
      <t>ホン</t>
    </rPh>
    <rPh sb="12" eb="13">
      <t>タ</t>
    </rPh>
    <rPh sb="17" eb="18">
      <t>リン</t>
    </rPh>
    <rPh sb="26" eb="27">
      <t>エン</t>
    </rPh>
    <phoneticPr fontId="8"/>
  </si>
  <si>
    <t>岐阜県　大輪胡蝶蘭（5本立ち／75輪） 55,000円</t>
    <rPh sb="4" eb="6">
      <t>タイリン</t>
    </rPh>
    <rPh sb="11" eb="12">
      <t>ホン</t>
    </rPh>
    <rPh sb="12" eb="13">
      <t>タ</t>
    </rPh>
    <rPh sb="17" eb="18">
      <t>リン</t>
    </rPh>
    <rPh sb="26" eb="27">
      <t>エン</t>
    </rPh>
    <phoneticPr fontId="8"/>
  </si>
  <si>
    <t>静岡県　大輪胡蝶蘭（5本立ち／75輪） 55,000円</t>
    <rPh sb="4" eb="6">
      <t>タイリン</t>
    </rPh>
    <rPh sb="11" eb="12">
      <t>ホン</t>
    </rPh>
    <rPh sb="12" eb="13">
      <t>タ</t>
    </rPh>
    <rPh sb="17" eb="18">
      <t>リン</t>
    </rPh>
    <rPh sb="26" eb="27">
      <t>エン</t>
    </rPh>
    <phoneticPr fontId="8"/>
  </si>
  <si>
    <t>愛知県　大輪胡蝶蘭（5本立ち／75輪） 55,000円</t>
    <rPh sb="4" eb="6">
      <t>タイリン</t>
    </rPh>
    <rPh sb="11" eb="12">
      <t>ホン</t>
    </rPh>
    <rPh sb="12" eb="13">
      <t>タ</t>
    </rPh>
    <rPh sb="17" eb="18">
      <t>リン</t>
    </rPh>
    <rPh sb="26" eb="27">
      <t>エン</t>
    </rPh>
    <phoneticPr fontId="8"/>
  </si>
  <si>
    <t>三重県　大輪胡蝶蘭（5本立ち／75輪） 55,000円</t>
    <rPh sb="4" eb="6">
      <t>タイリン</t>
    </rPh>
    <rPh sb="11" eb="12">
      <t>ホン</t>
    </rPh>
    <rPh sb="12" eb="13">
      <t>タ</t>
    </rPh>
    <rPh sb="17" eb="18">
      <t>リン</t>
    </rPh>
    <rPh sb="26" eb="27">
      <t>エン</t>
    </rPh>
    <phoneticPr fontId="8"/>
  </si>
  <si>
    <t>滋賀県　大輪胡蝶蘭（5本立ち／75輪） 55,000円</t>
    <rPh sb="4" eb="6">
      <t>タイリン</t>
    </rPh>
    <rPh sb="11" eb="12">
      <t>ホン</t>
    </rPh>
    <rPh sb="12" eb="13">
      <t>タ</t>
    </rPh>
    <rPh sb="17" eb="18">
      <t>リン</t>
    </rPh>
    <rPh sb="26" eb="27">
      <t>エン</t>
    </rPh>
    <phoneticPr fontId="8"/>
  </si>
  <si>
    <t>京都府　大輪胡蝶蘭（5本立ち／75輪） 55,000円</t>
    <rPh sb="4" eb="6">
      <t>タイリン</t>
    </rPh>
    <rPh sb="11" eb="12">
      <t>ホン</t>
    </rPh>
    <rPh sb="12" eb="13">
      <t>タ</t>
    </rPh>
    <rPh sb="17" eb="18">
      <t>リン</t>
    </rPh>
    <rPh sb="26" eb="27">
      <t>エン</t>
    </rPh>
    <phoneticPr fontId="8"/>
  </si>
  <si>
    <t>大阪府　大輪胡蝶蘭（5本立ち／75輪） 55,000円</t>
    <rPh sb="4" eb="6">
      <t>タイリン</t>
    </rPh>
    <rPh sb="11" eb="12">
      <t>ホン</t>
    </rPh>
    <rPh sb="12" eb="13">
      <t>タ</t>
    </rPh>
    <rPh sb="17" eb="18">
      <t>リン</t>
    </rPh>
    <rPh sb="26" eb="27">
      <t>エン</t>
    </rPh>
    <phoneticPr fontId="8"/>
  </si>
  <si>
    <t>兵庫県　大輪胡蝶蘭（5本立ち／75輪） 55,000円</t>
    <rPh sb="4" eb="6">
      <t>タイリン</t>
    </rPh>
    <rPh sb="11" eb="12">
      <t>ホン</t>
    </rPh>
    <rPh sb="12" eb="13">
      <t>タ</t>
    </rPh>
    <rPh sb="17" eb="18">
      <t>リン</t>
    </rPh>
    <rPh sb="26" eb="27">
      <t>エン</t>
    </rPh>
    <phoneticPr fontId="8"/>
  </si>
  <si>
    <t>奈良県　大輪胡蝶蘭（5本立ち／75輪） 55,000円</t>
    <rPh sb="4" eb="6">
      <t>タイリン</t>
    </rPh>
    <rPh sb="11" eb="12">
      <t>ホン</t>
    </rPh>
    <rPh sb="12" eb="13">
      <t>タ</t>
    </rPh>
    <rPh sb="17" eb="18">
      <t>リン</t>
    </rPh>
    <rPh sb="26" eb="27">
      <t>エン</t>
    </rPh>
    <phoneticPr fontId="8"/>
  </si>
  <si>
    <t>和歌山県　大輪胡蝶蘭（5本立ち／75輪） 55,000円</t>
    <rPh sb="5" eb="7">
      <t>タイリン</t>
    </rPh>
    <rPh sb="12" eb="13">
      <t>ホン</t>
    </rPh>
    <rPh sb="13" eb="14">
      <t>タ</t>
    </rPh>
    <rPh sb="18" eb="19">
      <t>リン</t>
    </rPh>
    <rPh sb="27" eb="28">
      <t>エン</t>
    </rPh>
    <phoneticPr fontId="8"/>
  </si>
  <si>
    <t>鳥取県　大輪胡蝶蘭（5本立ち／75輪） 55,000円</t>
    <rPh sb="4" eb="6">
      <t>タイリン</t>
    </rPh>
    <rPh sb="11" eb="12">
      <t>ホン</t>
    </rPh>
    <rPh sb="12" eb="13">
      <t>タ</t>
    </rPh>
    <rPh sb="17" eb="18">
      <t>リン</t>
    </rPh>
    <rPh sb="26" eb="27">
      <t>エン</t>
    </rPh>
    <phoneticPr fontId="8"/>
  </si>
  <si>
    <t>島根県　大輪胡蝶蘭（5本立ち／75輪） 55,000円</t>
    <rPh sb="4" eb="6">
      <t>タイリン</t>
    </rPh>
    <rPh sb="11" eb="12">
      <t>ホン</t>
    </rPh>
    <rPh sb="12" eb="13">
      <t>タ</t>
    </rPh>
    <rPh sb="17" eb="18">
      <t>リン</t>
    </rPh>
    <rPh sb="26" eb="27">
      <t>エン</t>
    </rPh>
    <phoneticPr fontId="8"/>
  </si>
  <si>
    <t>岡山県　大輪胡蝶蘭（5本立ち／75輪） 55,000円</t>
    <rPh sb="4" eb="6">
      <t>タイリン</t>
    </rPh>
    <rPh sb="11" eb="12">
      <t>ホン</t>
    </rPh>
    <rPh sb="12" eb="13">
      <t>タ</t>
    </rPh>
    <rPh sb="17" eb="18">
      <t>リン</t>
    </rPh>
    <rPh sb="26" eb="27">
      <t>エン</t>
    </rPh>
    <phoneticPr fontId="8"/>
  </si>
  <si>
    <t>広島県　大輪胡蝶蘭（5本立ち／75輪） 55,000円</t>
    <rPh sb="4" eb="6">
      <t>タイリン</t>
    </rPh>
    <rPh sb="11" eb="12">
      <t>ホン</t>
    </rPh>
    <rPh sb="12" eb="13">
      <t>タ</t>
    </rPh>
    <rPh sb="17" eb="18">
      <t>リン</t>
    </rPh>
    <rPh sb="26" eb="27">
      <t>エン</t>
    </rPh>
    <phoneticPr fontId="8"/>
  </si>
  <si>
    <t>山口県　大輪胡蝶蘭（5本立ち／75輪） 55,000円</t>
    <rPh sb="4" eb="6">
      <t>タイリン</t>
    </rPh>
    <rPh sb="11" eb="12">
      <t>ホン</t>
    </rPh>
    <rPh sb="12" eb="13">
      <t>タ</t>
    </rPh>
    <rPh sb="17" eb="18">
      <t>リン</t>
    </rPh>
    <rPh sb="26" eb="27">
      <t>エン</t>
    </rPh>
    <phoneticPr fontId="8"/>
  </si>
  <si>
    <t>徳島県　大輪胡蝶蘭（5本立ち／75輪） 55,000円</t>
    <rPh sb="0" eb="3">
      <t>トクシマケン</t>
    </rPh>
    <rPh sb="4" eb="6">
      <t>タイリン</t>
    </rPh>
    <rPh sb="11" eb="12">
      <t>ホン</t>
    </rPh>
    <rPh sb="12" eb="13">
      <t>タ</t>
    </rPh>
    <rPh sb="17" eb="18">
      <t>リン</t>
    </rPh>
    <rPh sb="26" eb="27">
      <t>エン</t>
    </rPh>
    <phoneticPr fontId="8"/>
  </si>
  <si>
    <t>香川県　大輪胡蝶蘭（5本立ち／75輪） 55,000円</t>
    <rPh sb="4" eb="6">
      <t>タイリン</t>
    </rPh>
    <rPh sb="11" eb="12">
      <t>ホン</t>
    </rPh>
    <rPh sb="12" eb="13">
      <t>タ</t>
    </rPh>
    <rPh sb="17" eb="18">
      <t>リン</t>
    </rPh>
    <rPh sb="26" eb="27">
      <t>エン</t>
    </rPh>
    <phoneticPr fontId="8"/>
  </si>
  <si>
    <t>愛媛県　大輪胡蝶蘭（5本立ち／75輪） 55,000円</t>
    <rPh sb="4" eb="6">
      <t>タイリン</t>
    </rPh>
    <rPh sb="11" eb="12">
      <t>ホン</t>
    </rPh>
    <rPh sb="12" eb="13">
      <t>タ</t>
    </rPh>
    <rPh sb="17" eb="18">
      <t>リン</t>
    </rPh>
    <rPh sb="26" eb="27">
      <t>エン</t>
    </rPh>
    <phoneticPr fontId="8"/>
  </si>
  <si>
    <t>高知県　大輪胡蝶蘭（5本立ち／75輪） 55,000円</t>
    <rPh sb="4" eb="6">
      <t>タイリン</t>
    </rPh>
    <rPh sb="11" eb="12">
      <t>ホン</t>
    </rPh>
    <rPh sb="12" eb="13">
      <t>タ</t>
    </rPh>
    <rPh sb="17" eb="18">
      <t>リン</t>
    </rPh>
    <rPh sb="26" eb="27">
      <t>エン</t>
    </rPh>
    <phoneticPr fontId="8"/>
  </si>
  <si>
    <t>福岡県　大輪胡蝶蘭（5本立ち／75輪） 55,000円</t>
    <rPh sb="4" eb="6">
      <t>タイリン</t>
    </rPh>
    <rPh sb="11" eb="12">
      <t>ホン</t>
    </rPh>
    <rPh sb="12" eb="13">
      <t>タ</t>
    </rPh>
    <rPh sb="17" eb="18">
      <t>リン</t>
    </rPh>
    <rPh sb="26" eb="27">
      <t>エン</t>
    </rPh>
    <phoneticPr fontId="8"/>
  </si>
  <si>
    <t>佐賀県　大輪胡蝶蘭（5本立ち／75輪） 55,000円</t>
    <rPh sb="4" eb="6">
      <t>タイリン</t>
    </rPh>
    <rPh sb="11" eb="12">
      <t>ホン</t>
    </rPh>
    <rPh sb="12" eb="13">
      <t>タ</t>
    </rPh>
    <rPh sb="17" eb="18">
      <t>リン</t>
    </rPh>
    <rPh sb="26" eb="27">
      <t>エン</t>
    </rPh>
    <phoneticPr fontId="8"/>
  </si>
  <si>
    <t>長崎県　大輪胡蝶蘭（5本立ち／75輪） 55,000円</t>
    <rPh sb="4" eb="6">
      <t>タイリン</t>
    </rPh>
    <rPh sb="11" eb="12">
      <t>ホン</t>
    </rPh>
    <rPh sb="12" eb="13">
      <t>タ</t>
    </rPh>
    <rPh sb="17" eb="18">
      <t>リン</t>
    </rPh>
    <rPh sb="26" eb="27">
      <t>エン</t>
    </rPh>
    <phoneticPr fontId="8"/>
  </si>
  <si>
    <t>熊本県　大輪胡蝶蘭（5本立ち／75輪） 55,000円</t>
    <rPh sb="4" eb="6">
      <t>タイリン</t>
    </rPh>
    <rPh sb="11" eb="12">
      <t>ホン</t>
    </rPh>
    <rPh sb="12" eb="13">
      <t>タ</t>
    </rPh>
    <rPh sb="17" eb="18">
      <t>リン</t>
    </rPh>
    <rPh sb="26" eb="27">
      <t>エン</t>
    </rPh>
    <phoneticPr fontId="8"/>
  </si>
  <si>
    <t>大分県　大輪胡蝶蘭（5本立ち／75輪） 55,000円</t>
    <rPh sb="4" eb="6">
      <t>タイリン</t>
    </rPh>
    <rPh sb="11" eb="12">
      <t>ホン</t>
    </rPh>
    <rPh sb="12" eb="13">
      <t>タ</t>
    </rPh>
    <rPh sb="17" eb="18">
      <t>リン</t>
    </rPh>
    <rPh sb="26" eb="27">
      <t>エン</t>
    </rPh>
    <phoneticPr fontId="8"/>
  </si>
  <si>
    <t>宮崎県　大輪胡蝶蘭（5本立ち／75輪） 55,000円</t>
    <rPh sb="4" eb="6">
      <t>タイリン</t>
    </rPh>
    <rPh sb="11" eb="12">
      <t>ホン</t>
    </rPh>
    <rPh sb="12" eb="13">
      <t>タ</t>
    </rPh>
    <rPh sb="17" eb="18">
      <t>リン</t>
    </rPh>
    <rPh sb="26" eb="27">
      <t>エン</t>
    </rPh>
    <phoneticPr fontId="8"/>
  </si>
  <si>
    <t>鹿児島県　大輪胡蝶蘭（5本立ち／75輪） 55,000円</t>
    <rPh sb="5" eb="7">
      <t>タイリン</t>
    </rPh>
    <rPh sb="12" eb="13">
      <t>ホン</t>
    </rPh>
    <rPh sb="13" eb="14">
      <t>タ</t>
    </rPh>
    <rPh sb="18" eb="19">
      <t>リン</t>
    </rPh>
    <rPh sb="27" eb="28">
      <t>エン</t>
    </rPh>
    <phoneticPr fontId="8"/>
  </si>
  <si>
    <t>青森　大輪胡蝶蘭（5本立ち／75輪） 55,000円</t>
    <rPh sb="3" eb="5">
      <t>タイリン</t>
    </rPh>
    <rPh sb="10" eb="11">
      <t>ホン</t>
    </rPh>
    <rPh sb="11" eb="12">
      <t>タ</t>
    </rPh>
    <rPh sb="16" eb="17">
      <t>リン</t>
    </rPh>
    <rPh sb="25" eb="26">
      <t>エン</t>
    </rPh>
    <phoneticPr fontId="8"/>
  </si>
  <si>
    <t>岩手　大輪胡蝶蘭（5本立ち／75輪） 55,000円</t>
    <rPh sb="3" eb="5">
      <t>タイリン</t>
    </rPh>
    <rPh sb="10" eb="11">
      <t>ホン</t>
    </rPh>
    <rPh sb="11" eb="12">
      <t>タ</t>
    </rPh>
    <rPh sb="16" eb="17">
      <t>リン</t>
    </rPh>
    <rPh sb="25" eb="26">
      <t>エン</t>
    </rPh>
    <phoneticPr fontId="8"/>
  </si>
  <si>
    <t>秋田　大輪胡蝶蘭（5本立ち／75輪） 55,000円</t>
    <rPh sb="3" eb="5">
      <t>タイリン</t>
    </rPh>
    <rPh sb="10" eb="11">
      <t>ホン</t>
    </rPh>
    <rPh sb="11" eb="12">
      <t>タ</t>
    </rPh>
    <rPh sb="16" eb="17">
      <t>リン</t>
    </rPh>
    <rPh sb="25" eb="26">
      <t>エン</t>
    </rPh>
    <phoneticPr fontId="8"/>
  </si>
  <si>
    <t>宮城　大輪胡蝶蘭（5本立ち／75輪） 55,000円</t>
    <rPh sb="3" eb="5">
      <t>タイリン</t>
    </rPh>
    <rPh sb="10" eb="11">
      <t>ホン</t>
    </rPh>
    <rPh sb="11" eb="12">
      <t>タ</t>
    </rPh>
    <rPh sb="16" eb="17">
      <t>リン</t>
    </rPh>
    <rPh sb="25" eb="26">
      <t>エン</t>
    </rPh>
    <phoneticPr fontId="8"/>
  </si>
  <si>
    <t>山形　大輪胡蝶蘭（5本立ち／75輪） 55,000円</t>
    <rPh sb="3" eb="5">
      <t>タイリン</t>
    </rPh>
    <rPh sb="10" eb="11">
      <t>ホン</t>
    </rPh>
    <rPh sb="11" eb="12">
      <t>タ</t>
    </rPh>
    <rPh sb="16" eb="17">
      <t>リン</t>
    </rPh>
    <rPh sb="25" eb="26">
      <t>エン</t>
    </rPh>
    <phoneticPr fontId="8"/>
  </si>
  <si>
    <t>福島　大輪胡蝶蘭（5本立ち／75輪） 55,000円</t>
    <rPh sb="3" eb="5">
      <t>タイリン</t>
    </rPh>
    <rPh sb="10" eb="11">
      <t>ホン</t>
    </rPh>
    <rPh sb="11" eb="12">
      <t>タ</t>
    </rPh>
    <rPh sb="16" eb="17">
      <t>リン</t>
    </rPh>
    <rPh sb="25" eb="26">
      <t>エン</t>
    </rPh>
    <phoneticPr fontId="8"/>
  </si>
  <si>
    <t>茨木　大輪胡蝶蘭（5本立ち／75輪） 55,000円</t>
    <rPh sb="3" eb="5">
      <t>タイリン</t>
    </rPh>
    <rPh sb="10" eb="11">
      <t>ホン</t>
    </rPh>
    <rPh sb="11" eb="12">
      <t>タ</t>
    </rPh>
    <rPh sb="16" eb="17">
      <t>リン</t>
    </rPh>
    <rPh sb="25" eb="26">
      <t>エン</t>
    </rPh>
    <phoneticPr fontId="8"/>
  </si>
  <si>
    <t>栃木　大輪胡蝶蘭（5本立ち／75輪） 55,000円</t>
    <rPh sb="3" eb="5">
      <t>タイリン</t>
    </rPh>
    <rPh sb="10" eb="11">
      <t>ホン</t>
    </rPh>
    <rPh sb="11" eb="12">
      <t>タ</t>
    </rPh>
    <rPh sb="16" eb="17">
      <t>リン</t>
    </rPh>
    <rPh sb="25" eb="26">
      <t>エン</t>
    </rPh>
    <phoneticPr fontId="8"/>
  </si>
  <si>
    <t>群馬　大輪胡蝶蘭（5本立ち／75輪） 55,000円</t>
    <rPh sb="3" eb="5">
      <t>タイリン</t>
    </rPh>
    <rPh sb="10" eb="11">
      <t>ホン</t>
    </rPh>
    <rPh sb="11" eb="12">
      <t>タ</t>
    </rPh>
    <rPh sb="16" eb="17">
      <t>リン</t>
    </rPh>
    <rPh sb="25" eb="26">
      <t>エン</t>
    </rPh>
    <phoneticPr fontId="8"/>
  </si>
  <si>
    <t>埼玉　大輪胡蝶蘭（5本立ち／75輪） 55,000円</t>
    <rPh sb="3" eb="5">
      <t>タイリン</t>
    </rPh>
    <rPh sb="10" eb="11">
      <t>ホン</t>
    </rPh>
    <rPh sb="11" eb="12">
      <t>タ</t>
    </rPh>
    <rPh sb="16" eb="17">
      <t>リン</t>
    </rPh>
    <rPh sb="25" eb="26">
      <t>エン</t>
    </rPh>
    <phoneticPr fontId="8"/>
  </si>
  <si>
    <t>千葉　大輪胡蝶蘭（5本立ち／75輪） 55,000円</t>
    <rPh sb="3" eb="5">
      <t>タイリン</t>
    </rPh>
    <rPh sb="10" eb="11">
      <t>ホン</t>
    </rPh>
    <rPh sb="11" eb="12">
      <t>タ</t>
    </rPh>
    <rPh sb="16" eb="17">
      <t>リン</t>
    </rPh>
    <rPh sb="25" eb="26">
      <t>エン</t>
    </rPh>
    <phoneticPr fontId="8"/>
  </si>
  <si>
    <t>東京　大輪胡蝶蘭（5本立ち／75輪） 55,000円</t>
    <rPh sb="3" eb="5">
      <t>タイリン</t>
    </rPh>
    <rPh sb="10" eb="11">
      <t>ホン</t>
    </rPh>
    <rPh sb="11" eb="12">
      <t>タ</t>
    </rPh>
    <rPh sb="16" eb="17">
      <t>リン</t>
    </rPh>
    <rPh sb="25" eb="26">
      <t>エン</t>
    </rPh>
    <phoneticPr fontId="8"/>
  </si>
  <si>
    <t>神奈川　大輪胡蝶蘭（5本立ち／75輪） 55,000円</t>
    <rPh sb="4" eb="6">
      <t>タイリン</t>
    </rPh>
    <rPh sb="11" eb="12">
      <t>ホン</t>
    </rPh>
    <rPh sb="12" eb="13">
      <t>タ</t>
    </rPh>
    <rPh sb="17" eb="18">
      <t>リン</t>
    </rPh>
    <rPh sb="26" eb="27">
      <t>エン</t>
    </rPh>
    <phoneticPr fontId="8"/>
  </si>
  <si>
    <t>新潟　大輪胡蝶蘭（5本立ち／75輪） 55,000円</t>
    <rPh sb="3" eb="5">
      <t>タイリン</t>
    </rPh>
    <rPh sb="10" eb="11">
      <t>ホン</t>
    </rPh>
    <rPh sb="11" eb="12">
      <t>タ</t>
    </rPh>
    <rPh sb="16" eb="17">
      <t>リン</t>
    </rPh>
    <rPh sb="25" eb="26">
      <t>エン</t>
    </rPh>
    <phoneticPr fontId="8"/>
  </si>
  <si>
    <t>富山　大輪胡蝶蘭（5本立ち／75輪） 55,000円</t>
    <rPh sb="3" eb="5">
      <t>タイリン</t>
    </rPh>
    <rPh sb="10" eb="11">
      <t>ホン</t>
    </rPh>
    <rPh sb="11" eb="12">
      <t>タ</t>
    </rPh>
    <rPh sb="16" eb="17">
      <t>リン</t>
    </rPh>
    <rPh sb="25" eb="26">
      <t>エン</t>
    </rPh>
    <phoneticPr fontId="8"/>
  </si>
  <si>
    <t>石川　大輪胡蝶蘭（5本立ち／75輪） 55,000円</t>
    <rPh sb="3" eb="5">
      <t>タイリン</t>
    </rPh>
    <rPh sb="10" eb="11">
      <t>ホン</t>
    </rPh>
    <rPh sb="11" eb="12">
      <t>タ</t>
    </rPh>
    <rPh sb="16" eb="17">
      <t>リン</t>
    </rPh>
    <rPh sb="25" eb="26">
      <t>エン</t>
    </rPh>
    <phoneticPr fontId="8"/>
  </si>
  <si>
    <t>福井　大輪胡蝶蘭（5本立ち／75輪） 55,000円</t>
    <rPh sb="3" eb="5">
      <t>タイリン</t>
    </rPh>
    <rPh sb="10" eb="11">
      <t>ホン</t>
    </rPh>
    <rPh sb="11" eb="12">
      <t>タ</t>
    </rPh>
    <rPh sb="16" eb="17">
      <t>リン</t>
    </rPh>
    <rPh sb="25" eb="26">
      <t>エン</t>
    </rPh>
    <phoneticPr fontId="8"/>
  </si>
  <si>
    <t>山梨　大輪胡蝶蘭（5本立ち／75輪） 55,000円</t>
    <rPh sb="3" eb="5">
      <t>タイリン</t>
    </rPh>
    <rPh sb="10" eb="11">
      <t>ホン</t>
    </rPh>
    <rPh sb="11" eb="12">
      <t>タ</t>
    </rPh>
    <rPh sb="16" eb="17">
      <t>リン</t>
    </rPh>
    <rPh sb="25" eb="26">
      <t>エン</t>
    </rPh>
    <phoneticPr fontId="8"/>
  </si>
  <si>
    <t>長野　大輪胡蝶蘭（5本立ち／75輪） 55,000円</t>
    <rPh sb="3" eb="5">
      <t>タイリン</t>
    </rPh>
    <rPh sb="10" eb="11">
      <t>ホン</t>
    </rPh>
    <rPh sb="11" eb="12">
      <t>タ</t>
    </rPh>
    <rPh sb="16" eb="17">
      <t>リン</t>
    </rPh>
    <rPh sb="25" eb="26">
      <t>エン</t>
    </rPh>
    <phoneticPr fontId="8"/>
  </si>
  <si>
    <t>岐阜　大輪胡蝶蘭（5本立ち／75輪） 55,000円</t>
    <rPh sb="3" eb="5">
      <t>タイリン</t>
    </rPh>
    <rPh sb="10" eb="11">
      <t>ホン</t>
    </rPh>
    <rPh sb="11" eb="12">
      <t>タ</t>
    </rPh>
    <rPh sb="16" eb="17">
      <t>リン</t>
    </rPh>
    <rPh sb="25" eb="26">
      <t>エン</t>
    </rPh>
    <phoneticPr fontId="8"/>
  </si>
  <si>
    <t>静岡　大輪胡蝶蘭（5本立ち／75輪） 55,000円</t>
    <rPh sb="3" eb="5">
      <t>タイリン</t>
    </rPh>
    <rPh sb="10" eb="11">
      <t>ホン</t>
    </rPh>
    <rPh sb="11" eb="12">
      <t>タ</t>
    </rPh>
    <rPh sb="16" eb="17">
      <t>リン</t>
    </rPh>
    <rPh sb="25" eb="26">
      <t>エン</t>
    </rPh>
    <phoneticPr fontId="8"/>
  </si>
  <si>
    <t>愛知　大輪胡蝶蘭（5本立ち／75輪） 55,000円</t>
    <rPh sb="3" eb="5">
      <t>タイリン</t>
    </rPh>
    <rPh sb="10" eb="11">
      <t>ホン</t>
    </rPh>
    <rPh sb="11" eb="12">
      <t>タ</t>
    </rPh>
    <rPh sb="16" eb="17">
      <t>リン</t>
    </rPh>
    <rPh sb="25" eb="26">
      <t>エン</t>
    </rPh>
    <phoneticPr fontId="8"/>
  </si>
  <si>
    <t>三重　大輪胡蝶蘭（5本立ち／75輪） 55,000円</t>
    <rPh sb="3" eb="5">
      <t>タイリン</t>
    </rPh>
    <rPh sb="10" eb="11">
      <t>ホン</t>
    </rPh>
    <rPh sb="11" eb="12">
      <t>タ</t>
    </rPh>
    <rPh sb="16" eb="17">
      <t>リン</t>
    </rPh>
    <rPh sb="25" eb="26">
      <t>エン</t>
    </rPh>
    <phoneticPr fontId="8"/>
  </si>
  <si>
    <t>滋賀　大輪胡蝶蘭（5本立ち／75輪） 55,000円</t>
    <rPh sb="3" eb="5">
      <t>タイリン</t>
    </rPh>
    <rPh sb="10" eb="11">
      <t>ホン</t>
    </rPh>
    <rPh sb="11" eb="12">
      <t>タ</t>
    </rPh>
    <rPh sb="16" eb="17">
      <t>リン</t>
    </rPh>
    <rPh sb="25" eb="26">
      <t>エン</t>
    </rPh>
    <phoneticPr fontId="8"/>
  </si>
  <si>
    <t>京都　大輪胡蝶蘭（5本立ち／75輪） 55,000円</t>
    <rPh sb="3" eb="5">
      <t>タイリン</t>
    </rPh>
    <rPh sb="10" eb="11">
      <t>ホン</t>
    </rPh>
    <rPh sb="11" eb="12">
      <t>タ</t>
    </rPh>
    <rPh sb="16" eb="17">
      <t>リン</t>
    </rPh>
    <rPh sb="25" eb="26">
      <t>エン</t>
    </rPh>
    <phoneticPr fontId="8"/>
  </si>
  <si>
    <t>大阪　大輪胡蝶蘭（5本立ち／75輪） 55,000円</t>
    <rPh sb="3" eb="5">
      <t>タイリン</t>
    </rPh>
    <rPh sb="10" eb="11">
      <t>ホン</t>
    </rPh>
    <rPh sb="11" eb="12">
      <t>タ</t>
    </rPh>
    <rPh sb="16" eb="17">
      <t>リン</t>
    </rPh>
    <rPh sb="25" eb="26">
      <t>エン</t>
    </rPh>
    <phoneticPr fontId="8"/>
  </si>
  <si>
    <t>兵庫　大輪胡蝶蘭（5本立ち／75輪） 55,000円</t>
    <rPh sb="3" eb="5">
      <t>タイリン</t>
    </rPh>
    <rPh sb="10" eb="11">
      <t>ホン</t>
    </rPh>
    <rPh sb="11" eb="12">
      <t>タ</t>
    </rPh>
    <rPh sb="16" eb="17">
      <t>リン</t>
    </rPh>
    <rPh sb="25" eb="26">
      <t>エン</t>
    </rPh>
    <phoneticPr fontId="8"/>
  </si>
  <si>
    <t>奈良　大輪胡蝶蘭（5本立ち／75輪） 55,000円</t>
    <rPh sb="3" eb="5">
      <t>タイリン</t>
    </rPh>
    <rPh sb="10" eb="11">
      <t>ホン</t>
    </rPh>
    <rPh sb="11" eb="12">
      <t>タ</t>
    </rPh>
    <rPh sb="16" eb="17">
      <t>リン</t>
    </rPh>
    <rPh sb="25" eb="26">
      <t>エン</t>
    </rPh>
    <phoneticPr fontId="8"/>
  </si>
  <si>
    <t>和歌山　大輪胡蝶蘭（5本立ち／75輪） 55,000円</t>
    <rPh sb="4" eb="6">
      <t>タイリン</t>
    </rPh>
    <rPh sb="11" eb="12">
      <t>ホン</t>
    </rPh>
    <rPh sb="12" eb="13">
      <t>タ</t>
    </rPh>
    <rPh sb="17" eb="18">
      <t>リン</t>
    </rPh>
    <rPh sb="26" eb="27">
      <t>エン</t>
    </rPh>
    <phoneticPr fontId="8"/>
  </si>
  <si>
    <t>鳥取　大輪胡蝶蘭（5本立ち／75輪） 55,000円</t>
    <rPh sb="3" eb="5">
      <t>タイリン</t>
    </rPh>
    <rPh sb="10" eb="11">
      <t>ホン</t>
    </rPh>
    <rPh sb="11" eb="12">
      <t>タ</t>
    </rPh>
    <rPh sb="16" eb="17">
      <t>リン</t>
    </rPh>
    <rPh sb="25" eb="26">
      <t>エン</t>
    </rPh>
    <phoneticPr fontId="8"/>
  </si>
  <si>
    <t>島根　大輪胡蝶蘭（5本立ち／75輪） 55,000円</t>
    <rPh sb="3" eb="5">
      <t>タイリン</t>
    </rPh>
    <rPh sb="10" eb="11">
      <t>ホン</t>
    </rPh>
    <rPh sb="11" eb="12">
      <t>タ</t>
    </rPh>
    <rPh sb="16" eb="17">
      <t>リン</t>
    </rPh>
    <rPh sb="25" eb="26">
      <t>エン</t>
    </rPh>
    <phoneticPr fontId="8"/>
  </si>
  <si>
    <t>岡山　大輪胡蝶蘭（5本立ち／75輪） 55,000円</t>
    <rPh sb="3" eb="5">
      <t>タイリン</t>
    </rPh>
    <rPh sb="10" eb="11">
      <t>ホン</t>
    </rPh>
    <rPh sb="11" eb="12">
      <t>タ</t>
    </rPh>
    <rPh sb="16" eb="17">
      <t>リン</t>
    </rPh>
    <rPh sb="25" eb="26">
      <t>エン</t>
    </rPh>
    <phoneticPr fontId="8"/>
  </si>
  <si>
    <t>広島　大輪胡蝶蘭（5本立ち／75輪） 55,000円</t>
    <rPh sb="3" eb="5">
      <t>タイリン</t>
    </rPh>
    <rPh sb="10" eb="11">
      <t>ホン</t>
    </rPh>
    <rPh sb="11" eb="12">
      <t>タ</t>
    </rPh>
    <rPh sb="16" eb="17">
      <t>リン</t>
    </rPh>
    <rPh sb="25" eb="26">
      <t>エン</t>
    </rPh>
    <phoneticPr fontId="8"/>
  </si>
  <si>
    <t>山口　大輪胡蝶蘭（5本立ち／75輪） 55,000円</t>
    <rPh sb="3" eb="5">
      <t>タイリン</t>
    </rPh>
    <rPh sb="10" eb="11">
      <t>ホン</t>
    </rPh>
    <rPh sb="11" eb="12">
      <t>タ</t>
    </rPh>
    <rPh sb="16" eb="17">
      <t>リン</t>
    </rPh>
    <rPh sb="25" eb="26">
      <t>エン</t>
    </rPh>
    <phoneticPr fontId="8"/>
  </si>
  <si>
    <t>徳島　大輪胡蝶蘭（5本立ち／75輪） 55,000円</t>
    <rPh sb="3" eb="5">
      <t>タイリン</t>
    </rPh>
    <rPh sb="10" eb="11">
      <t>ホン</t>
    </rPh>
    <rPh sb="11" eb="12">
      <t>タ</t>
    </rPh>
    <rPh sb="16" eb="17">
      <t>リン</t>
    </rPh>
    <rPh sb="25" eb="26">
      <t>エン</t>
    </rPh>
    <phoneticPr fontId="8"/>
  </si>
  <si>
    <t>香川　大輪胡蝶蘭（5本立ち／75輪） 55,000円</t>
    <rPh sb="3" eb="5">
      <t>タイリン</t>
    </rPh>
    <rPh sb="10" eb="11">
      <t>ホン</t>
    </rPh>
    <rPh sb="11" eb="12">
      <t>タ</t>
    </rPh>
    <rPh sb="16" eb="17">
      <t>リン</t>
    </rPh>
    <rPh sb="25" eb="26">
      <t>エン</t>
    </rPh>
    <phoneticPr fontId="8"/>
  </si>
  <si>
    <t>愛媛　大輪胡蝶蘭（5本立ち／75輪） 55,000円</t>
    <rPh sb="3" eb="5">
      <t>タイリン</t>
    </rPh>
    <rPh sb="10" eb="11">
      <t>ホン</t>
    </rPh>
    <rPh sb="11" eb="12">
      <t>タ</t>
    </rPh>
    <rPh sb="16" eb="17">
      <t>リン</t>
    </rPh>
    <rPh sb="25" eb="26">
      <t>エン</t>
    </rPh>
    <phoneticPr fontId="8"/>
  </si>
  <si>
    <t>高知　大輪胡蝶蘭（5本立ち／75輪） 55,000円</t>
    <rPh sb="3" eb="5">
      <t>タイリン</t>
    </rPh>
    <rPh sb="10" eb="11">
      <t>ホン</t>
    </rPh>
    <rPh sb="11" eb="12">
      <t>タ</t>
    </rPh>
    <rPh sb="16" eb="17">
      <t>リン</t>
    </rPh>
    <rPh sb="25" eb="26">
      <t>エン</t>
    </rPh>
    <phoneticPr fontId="8"/>
  </si>
  <si>
    <t>福岡　大輪胡蝶蘭（5本立ち／75輪） 55,000円</t>
    <rPh sb="3" eb="5">
      <t>タイリン</t>
    </rPh>
    <rPh sb="10" eb="11">
      <t>ホン</t>
    </rPh>
    <rPh sb="11" eb="12">
      <t>タ</t>
    </rPh>
    <rPh sb="16" eb="17">
      <t>リン</t>
    </rPh>
    <rPh sb="25" eb="26">
      <t>エン</t>
    </rPh>
    <phoneticPr fontId="8"/>
  </si>
  <si>
    <t>佐賀　大輪胡蝶蘭（5本立ち／75輪） 55,000円</t>
    <rPh sb="3" eb="5">
      <t>タイリン</t>
    </rPh>
    <rPh sb="10" eb="11">
      <t>ホン</t>
    </rPh>
    <rPh sb="11" eb="12">
      <t>タ</t>
    </rPh>
    <rPh sb="16" eb="17">
      <t>リン</t>
    </rPh>
    <rPh sb="25" eb="26">
      <t>エン</t>
    </rPh>
    <phoneticPr fontId="8"/>
  </si>
  <si>
    <t>長崎　大輪胡蝶蘭（5本立ち／75輪） 55,000円</t>
    <rPh sb="3" eb="5">
      <t>タイリン</t>
    </rPh>
    <rPh sb="10" eb="11">
      <t>ホン</t>
    </rPh>
    <rPh sb="11" eb="12">
      <t>タ</t>
    </rPh>
    <rPh sb="16" eb="17">
      <t>リン</t>
    </rPh>
    <rPh sb="25" eb="26">
      <t>エン</t>
    </rPh>
    <phoneticPr fontId="8"/>
  </si>
  <si>
    <t>熊本　大輪胡蝶蘭（5本立ち／75輪） 55,000円</t>
    <rPh sb="3" eb="5">
      <t>タイリン</t>
    </rPh>
    <rPh sb="10" eb="11">
      <t>ホン</t>
    </rPh>
    <rPh sb="11" eb="12">
      <t>タ</t>
    </rPh>
    <rPh sb="16" eb="17">
      <t>リン</t>
    </rPh>
    <rPh sb="25" eb="26">
      <t>エン</t>
    </rPh>
    <phoneticPr fontId="8"/>
  </si>
  <si>
    <t>大分　大輪胡蝶蘭（5本立ち／75輪） 55,000円</t>
    <rPh sb="3" eb="5">
      <t>タイリン</t>
    </rPh>
    <rPh sb="10" eb="11">
      <t>ホン</t>
    </rPh>
    <rPh sb="11" eb="12">
      <t>タ</t>
    </rPh>
    <rPh sb="16" eb="17">
      <t>リン</t>
    </rPh>
    <rPh sb="25" eb="26">
      <t>エン</t>
    </rPh>
    <phoneticPr fontId="8"/>
  </si>
  <si>
    <t>宮崎　大輪胡蝶蘭（5本立ち／75輪） 55,000円</t>
    <rPh sb="3" eb="5">
      <t>タイリン</t>
    </rPh>
    <rPh sb="10" eb="11">
      <t>ホン</t>
    </rPh>
    <rPh sb="11" eb="12">
      <t>タ</t>
    </rPh>
    <rPh sb="16" eb="17">
      <t>リン</t>
    </rPh>
    <rPh sb="25" eb="26">
      <t>エン</t>
    </rPh>
    <phoneticPr fontId="8"/>
  </si>
  <si>
    <t>鹿児島　大輪胡蝶蘭（5本立ち／75輪） 55,000円</t>
    <rPh sb="4" eb="6">
      <t>タイリン</t>
    </rPh>
    <rPh sb="11" eb="12">
      <t>ホン</t>
    </rPh>
    <rPh sb="12" eb="13">
      <t>タ</t>
    </rPh>
    <rPh sb="17" eb="18">
      <t>リン</t>
    </rPh>
    <rPh sb="26" eb="27">
      <t>エン</t>
    </rPh>
    <phoneticPr fontId="8"/>
  </si>
  <si>
    <t>メッセージカード</t>
    <phoneticPr fontId="8"/>
  </si>
  <si>
    <r>
      <t>ラッピング　</t>
    </r>
    <r>
      <rPr>
        <sz val="12"/>
        <color theme="0"/>
        <rFont val="Meiryo UI"/>
        <family val="3"/>
        <charset val="128"/>
      </rPr>
      <t>ご希望のタイプをご選択いただけます　　※宅配便でお送りする場合は配送の都合上、バランスが代わります</t>
    </r>
    <phoneticPr fontId="8"/>
  </si>
  <si>
    <t>お支払い方法選択</t>
    <rPh sb="1" eb="3">
      <t>シハラ</t>
    </rPh>
    <rPh sb="4" eb="6">
      <t>ホウホウ</t>
    </rPh>
    <rPh sb="6" eb="8">
      <t>センタク</t>
    </rPh>
    <phoneticPr fontId="8"/>
  </si>
  <si>
    <t>メッセージをご入力ください</t>
    <rPh sb="7" eb="9">
      <t>ニュウリョク</t>
    </rPh>
    <phoneticPr fontId="8"/>
  </si>
  <si>
    <t>花のサイズと価格</t>
    <rPh sb="0" eb="1">
      <t>ハナ</t>
    </rPh>
    <rPh sb="6" eb="8">
      <t>カカク</t>
    </rPh>
    <phoneticPr fontId="8"/>
  </si>
  <si>
    <t>入力後、メールでお送りください</t>
    <rPh sb="0" eb="2">
      <t>ニュウリョク</t>
    </rPh>
    <rPh sb="2" eb="3">
      <t>ゴ</t>
    </rPh>
    <rPh sb="9" eb="10">
      <t>オク</t>
    </rPh>
    <phoneticPr fontId="8"/>
  </si>
  <si>
    <t>お祝い札の参考表記です</t>
    <rPh sb="1" eb="2">
      <t>イワ</t>
    </rPh>
    <rPh sb="3" eb="4">
      <t>フダ</t>
    </rPh>
    <rPh sb="5" eb="7">
      <t>サンコウ</t>
    </rPh>
    <rPh sb="7" eb="9">
      <t>ヒョウキ</t>
    </rPh>
    <phoneticPr fontId="8"/>
  </si>
  <si>
    <t>宅配／直接お届け</t>
    <rPh sb="0" eb="2">
      <t>タクハイ</t>
    </rPh>
    <rPh sb="3" eb="5">
      <t>チョクセツ</t>
    </rPh>
    <rPh sb="6" eb="7">
      <t>トド</t>
    </rPh>
    <phoneticPr fontId="8"/>
  </si>
  <si>
    <t>伝票</t>
    <rPh sb="0" eb="2">
      <t>デンピョウ</t>
    </rPh>
    <phoneticPr fontId="8"/>
  </si>
  <si>
    <t>お届けまでの流れ</t>
    <rPh sb="1" eb="2">
      <t>トド</t>
    </rPh>
    <rPh sb="6" eb="7">
      <t>ナガ</t>
    </rPh>
    <phoneticPr fontId="8"/>
  </si>
  <si>
    <t>お供え花</t>
    <rPh sb="1" eb="2">
      <t>ソナ</t>
    </rPh>
    <rPh sb="3" eb="4">
      <t>ハナ</t>
    </rPh>
    <phoneticPr fontId="8"/>
  </si>
  <si>
    <t>お届け先様にお渡しします</t>
    <rPh sb="1" eb="2">
      <t>トド</t>
    </rPh>
    <rPh sb="3" eb="5">
      <t>サキサマ</t>
    </rPh>
    <rPh sb="7" eb="8">
      <t>ワタ</t>
    </rPh>
    <phoneticPr fontId="8"/>
  </si>
  <si>
    <t>公式ポイントアプリのご案内</t>
    <rPh sb="0" eb="2">
      <t>コウシキ</t>
    </rPh>
    <rPh sb="11" eb="13">
      <t>アンナイ</t>
    </rPh>
    <phoneticPr fontId="8"/>
  </si>
  <si>
    <t>お花の入荷日と配送日</t>
    <rPh sb="1" eb="2">
      <t>ハナ</t>
    </rPh>
    <rPh sb="3" eb="6">
      <t>ニュウカビ</t>
    </rPh>
    <rPh sb="7" eb="10">
      <t>ハイソウビ</t>
    </rPh>
    <phoneticPr fontId="8"/>
  </si>
  <si>
    <t>お供え花の基本ルール</t>
    <rPh sb="1" eb="2">
      <t>ソナ</t>
    </rPh>
    <rPh sb="3" eb="4">
      <t>ハナ</t>
    </rPh>
    <rPh sb="5" eb="7">
      <t>キホン</t>
    </rPh>
    <phoneticPr fontId="8"/>
  </si>
  <si>
    <t>青のお花は限られています</t>
    <rPh sb="0" eb="1">
      <t>アオ</t>
    </rPh>
    <rPh sb="3" eb="4">
      <t>ハナ</t>
    </rPh>
    <rPh sb="5" eb="6">
      <t>カギ</t>
    </rPh>
    <phoneticPr fontId="8"/>
  </si>
  <si>
    <t>変更内容を記載しています</t>
    <rPh sb="0" eb="2">
      <t>ヘンコウ</t>
    </rPh>
    <rPh sb="2" eb="4">
      <t>ナイヨウ</t>
    </rPh>
    <rPh sb="5" eb="7">
      <t>キサイ</t>
    </rPh>
    <phoneticPr fontId="8"/>
  </si>
  <si>
    <t>参考</t>
    <rPh sb="0" eb="2">
      <t>サンコウ</t>
    </rPh>
    <phoneticPr fontId="8"/>
  </si>
  <si>
    <r>
      <t xml:space="preserve">番号をクリックするとシートにジャンプします </t>
    </r>
    <r>
      <rPr>
        <b/>
        <sz val="14"/>
        <color theme="0"/>
        <rFont val="Segoe UI Symbol"/>
        <family val="3"/>
      </rPr>
      <t>👇</t>
    </r>
    <rPh sb="0" eb="2">
      <t>バンゴウ</t>
    </rPh>
    <phoneticPr fontId="8"/>
  </si>
  <si>
    <t>ご希望</t>
    <rPh sb="1" eb="3">
      <t>キボウ</t>
    </rPh>
    <phoneticPr fontId="8"/>
  </si>
  <si>
    <t>必須</t>
    <rPh sb="0" eb="2">
      <t>ヒッッス</t>
    </rPh>
    <phoneticPr fontId="8"/>
  </si>
  <si>
    <t>御祝、祝 御就任、就任御祝</t>
    <rPh sb="3" eb="4">
      <t>シュク</t>
    </rPh>
    <rPh sb="5" eb="8">
      <t>ゴシュウニン</t>
    </rPh>
    <phoneticPr fontId="8"/>
  </si>
  <si>
    <t>御祝、祝 御移転、移転御祝</t>
    <phoneticPr fontId="8"/>
  </si>
  <si>
    <t>御祝、祝 御開業、開業御祝</t>
    <phoneticPr fontId="8"/>
  </si>
  <si>
    <t>御祝、祝 御開店</t>
    <rPh sb="5" eb="6">
      <t>ゴ</t>
    </rPh>
    <rPh sb="6" eb="8">
      <t>カイテン</t>
    </rPh>
    <phoneticPr fontId="8"/>
  </si>
  <si>
    <t>御祝、祝 御開院</t>
    <rPh sb="5" eb="6">
      <t>ゴ</t>
    </rPh>
    <rPh sb="6" eb="8">
      <t>カイイン</t>
    </rPh>
    <phoneticPr fontId="8"/>
  </si>
  <si>
    <t>御祝、祝、祝 御出演</t>
    <rPh sb="0" eb="2">
      <t>オイワ</t>
    </rPh>
    <rPh sb="3" eb="4">
      <t>シュク</t>
    </rPh>
    <phoneticPr fontId="8"/>
  </si>
  <si>
    <t>楽屋御見舞、御部屋見舞、祝 御出演</t>
    <rPh sb="12" eb="13">
      <t>シュク</t>
    </rPh>
    <rPh sb="14" eb="15">
      <t>ゴ</t>
    </rPh>
    <rPh sb="15" eb="17">
      <t>シュツエン</t>
    </rPh>
    <phoneticPr fontId="8"/>
  </si>
  <si>
    <t>御祝、祝 初当選、祝 御当選</t>
    <rPh sb="0" eb="2">
      <t>オイワ</t>
    </rPh>
    <phoneticPr fontId="8"/>
  </si>
  <si>
    <t>別途配送箱代 770円～2,750円がかかります</t>
    <rPh sb="0" eb="2">
      <t>ベット</t>
    </rPh>
    <rPh sb="2" eb="4">
      <t>ハイソウ</t>
    </rPh>
    <rPh sb="4" eb="5">
      <t>バコ</t>
    </rPh>
    <rPh sb="5" eb="6">
      <t>ダイ</t>
    </rPh>
    <rPh sb="10" eb="11">
      <t>エン</t>
    </rPh>
    <rPh sb="17" eb="18">
      <t>エン</t>
    </rPh>
    <phoneticPr fontId="8"/>
  </si>
  <si>
    <t>大輪3本</t>
    <phoneticPr fontId="8"/>
  </si>
  <si>
    <t>胡蝶蘭（5本立ち）の価格を値下げしました</t>
    <rPh sb="0" eb="2">
      <t>コチョウ</t>
    </rPh>
    <rPh sb="2" eb="3">
      <t>ラン</t>
    </rPh>
    <rPh sb="5" eb="6">
      <t>ホン</t>
    </rPh>
    <rPh sb="6" eb="7">
      <t>タ</t>
    </rPh>
    <rPh sb="10" eb="12">
      <t>カカク</t>
    </rPh>
    <rPh sb="13" eb="15">
      <t>ネサ</t>
    </rPh>
    <phoneticPr fontId="8"/>
  </si>
  <si>
    <t>〃</t>
    <phoneticPr fontId="8"/>
  </si>
  <si>
    <t>現在のバージョンは【E列1行目】に表示</t>
    <rPh sb="0" eb="2">
      <t>ゲンザイ</t>
    </rPh>
    <rPh sb="11" eb="12">
      <t>レツ</t>
    </rPh>
    <rPh sb="13" eb="15">
      <t>ギョウメ</t>
    </rPh>
    <rPh sb="17" eb="19">
      <t>ヒョウジ</t>
    </rPh>
    <phoneticPr fontId="8"/>
  </si>
  <si>
    <t>アレンジメント（小）</t>
    <rPh sb="8" eb="9">
      <t>ショウ</t>
    </rPh>
    <phoneticPr fontId="8"/>
  </si>
  <si>
    <t>フラワー＆グリーン</t>
    <phoneticPr fontId="8"/>
  </si>
  <si>
    <t>3,300円</t>
    <rPh sb="5" eb="6">
      <t>エン</t>
    </rPh>
    <phoneticPr fontId="8"/>
  </si>
  <si>
    <t>5,500円</t>
    <rPh sb="5" eb="6">
      <t>エン</t>
    </rPh>
    <phoneticPr fontId="8"/>
  </si>
  <si>
    <t>8,800円</t>
    <rPh sb="5" eb="6">
      <t>エン</t>
    </rPh>
    <phoneticPr fontId="8"/>
  </si>
  <si>
    <t>22,000円</t>
    <rPh sb="6" eb="7">
      <t>エン</t>
    </rPh>
    <phoneticPr fontId="8"/>
  </si>
  <si>
    <t>33,000円</t>
    <rPh sb="6" eb="7">
      <t>エン</t>
    </rPh>
    <phoneticPr fontId="8"/>
  </si>
  <si>
    <t>66,000円</t>
    <rPh sb="6" eb="7">
      <t>エン</t>
    </rPh>
    <phoneticPr fontId="8"/>
  </si>
  <si>
    <t>（箱・送料別）</t>
    <rPh sb="1" eb="2">
      <t>ハコ</t>
    </rPh>
    <rPh sb="3" eb="5">
      <t>ソウリョウ</t>
    </rPh>
    <rPh sb="5" eb="6">
      <t>ベツ</t>
    </rPh>
    <phoneticPr fontId="8"/>
  </si>
  <si>
    <t>横幅</t>
    <rPh sb="0" eb="2">
      <t>ヨコハバ</t>
    </rPh>
    <phoneticPr fontId="8"/>
  </si>
  <si>
    <t>奥行</t>
    <rPh sb="0" eb="2">
      <t>オクユキ</t>
    </rPh>
    <phoneticPr fontId="8"/>
  </si>
  <si>
    <t>高さ</t>
    <rPh sb="0" eb="1">
      <t>タカ</t>
    </rPh>
    <phoneticPr fontId="8"/>
  </si>
  <si>
    <r>
      <rPr>
        <b/>
        <sz val="20"/>
        <color theme="0"/>
        <rFont val="Meiryo UI"/>
        <family val="3"/>
        <charset val="128"/>
      </rPr>
      <t xml:space="preserve"> お祝い花 サイズ表</t>
    </r>
    <r>
      <rPr>
        <sz val="12"/>
        <color theme="0"/>
        <rFont val="Meiryo UI"/>
        <family val="3"/>
        <charset val="128"/>
      </rPr>
      <t xml:space="preserve">
　サイズの目安としてご覧ください</t>
    </r>
    <rPh sb="2" eb="3">
      <t>イワ</t>
    </rPh>
    <rPh sb="4" eb="5">
      <t>ハナ</t>
    </rPh>
    <rPh sb="9" eb="10">
      <t>ヒョウ</t>
    </rPh>
    <rPh sb="16" eb="18">
      <t>メヤス</t>
    </rPh>
    <rPh sb="22" eb="23">
      <t>ラン</t>
    </rPh>
    <phoneticPr fontId="8"/>
  </si>
  <si>
    <t>https://annex.aoyamaflowermarket.com/flower-gift/</t>
    <phoneticPr fontId="8"/>
  </si>
  <si>
    <t>こちら（↑）でより詳しくご覧いただけます</t>
    <rPh sb="9" eb="10">
      <t>クワ</t>
    </rPh>
    <rPh sb="13" eb="14">
      <t>ラン</t>
    </rPh>
    <phoneticPr fontId="8"/>
  </si>
  <si>
    <t>本ファイルのデータサイズを小さくしました（5.38MB　→　4.16MB）</t>
    <rPh sb="0" eb="1">
      <t>ホン</t>
    </rPh>
    <rPh sb="13" eb="14">
      <t>チイ</t>
    </rPh>
    <phoneticPr fontId="8"/>
  </si>
  <si>
    <t>Vo.42</t>
    <phoneticPr fontId="8"/>
  </si>
  <si>
    <t>ゆうぱっくのお届け時間規定変更により、お届け時間帯を変更いたしました</t>
    <rPh sb="7" eb="8">
      <t>トド</t>
    </rPh>
    <rPh sb="9" eb="11">
      <t>ジカン</t>
    </rPh>
    <rPh sb="11" eb="13">
      <t>キテイ</t>
    </rPh>
    <rPh sb="13" eb="15">
      <t>ヘンコウ</t>
    </rPh>
    <rPh sb="20" eb="21">
      <t>トド</t>
    </rPh>
    <rPh sb="22" eb="24">
      <t>ジカン</t>
    </rPh>
    <rPh sb="26" eb="28">
      <t>ヘンコウ</t>
    </rPh>
    <phoneticPr fontId="8"/>
  </si>
  <si>
    <t>壺活け</t>
    <rPh sb="0" eb="1">
      <t>ツボ</t>
    </rPh>
    <rPh sb="1" eb="2">
      <t>イ</t>
    </rPh>
    <phoneticPr fontId="8"/>
  </si>
  <si>
    <t>高砂（壇上装花）・テーブルアレンジ</t>
    <phoneticPr fontId="8"/>
  </si>
  <si>
    <t>シングルフラワー</t>
    <phoneticPr fontId="8"/>
  </si>
  <si>
    <t>オリジナル胡蝶蘭</t>
    <rPh sb="5" eb="8">
      <t>コチョウラン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</si>
</sst>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5" formatCode="&quot;¥&quot;#,##0;&quot;¥&quot;\-#,##0"/>
    <numFmt numFmtId="42" formatCode="_ &quot;¥&quot;* #,##0_ ;_ &quot;¥&quot;* \-#,##0_ ;_ &quot;¥&quot;* &quot;-&quot;_ ;_ @_ "/>
    <numFmt numFmtId="176" formatCode="m/d\(aaa\)"/>
    <numFmt numFmtId="177" formatCode="m/d;@"/>
    <numFmt numFmtId="178" formatCode="yyyy/m/d\ h:mm;@"/>
    <numFmt numFmtId="179" formatCode="0_);[Red]\(0\)"/>
    <numFmt numFmtId="180" formatCode="#,##0_);[Red]\(#,##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Ｐゴシック"/>
      <family val="3"/>
      <charset val="128"/>
      <scheme val="minor"/>
    </font>
    <font>
      <sz val="8"/>
      <name val="ＭＳ Ｐゴシック"/>
      <family val="3"/>
      <charset val="128"/>
      <scheme val="minor"/>
    </font>
    <font>
      <u/>
      <sz val="11"/>
      <color theme="10"/>
      <name val="ＭＳ Ｐゴシック"/>
      <family val="3"/>
      <charset val="128"/>
    </font>
    <font>
      <sz val="11"/>
      <color theme="1" tint="0.249977111117893"/>
      <name val="ＭＳ Ｐゴシック"/>
      <family val="3"/>
      <charset val="128"/>
      <scheme val="minor"/>
    </font>
    <font>
      <sz val="10"/>
      <color rgb="FF000000"/>
      <name val="Arial"/>
      <family val="2"/>
    </font>
    <font>
      <sz val="10"/>
      <color theme="1"/>
      <name val="ＭＳ Ｐゴシック"/>
      <family val="2"/>
      <charset val="128"/>
    </font>
    <font>
      <sz val="11"/>
      <color theme="1" tint="0.34998626667073579"/>
      <name val="ＭＳ Ｐゴシック"/>
      <family val="3"/>
      <charset val="128"/>
      <scheme val="minor"/>
    </font>
    <font>
      <sz val="8"/>
      <color theme="1" tint="0.34998626667073579"/>
      <name val="ＭＳ Ｐゴシック"/>
      <family val="3"/>
      <charset val="128"/>
      <scheme val="minor"/>
    </font>
    <font>
      <sz val="8"/>
      <name val="ＭＳ Ｐゴシック"/>
      <family val="3"/>
      <charset val="128"/>
    </font>
    <font>
      <sz val="9"/>
      <name val="ＭＳ Ｐゴシック"/>
      <family val="3"/>
      <charset val="128"/>
    </font>
    <font>
      <sz val="9"/>
      <color rgb="FF0070C0"/>
      <name val="ＭＳ Ｐゴシック"/>
      <family val="3"/>
      <charset val="128"/>
    </font>
    <font>
      <sz val="9"/>
      <name val="ＭＳ Ｐゴシック"/>
      <family val="3"/>
      <charset val="128"/>
      <scheme val="minor"/>
    </font>
    <font>
      <sz val="6"/>
      <name val="ＭＳ Ｐゴシック"/>
      <family val="2"/>
      <charset val="128"/>
      <scheme val="minor"/>
    </font>
    <font>
      <sz val="9"/>
      <color rgb="FF000000"/>
      <name val="MS UI Gothic"/>
      <family val="3"/>
      <charset val="128"/>
    </font>
    <font>
      <sz val="11"/>
      <color theme="0" tint="-0.249977111117893"/>
      <name val="ＭＳ Ｐゴシック"/>
      <family val="3"/>
      <charset val="128"/>
      <scheme val="minor"/>
    </font>
    <font>
      <sz val="11"/>
      <color theme="0" tint="-0.249977111117893"/>
      <name val="ＭＳ Ｐゴシック"/>
      <family val="3"/>
      <charset val="128"/>
    </font>
    <font>
      <sz val="11"/>
      <color theme="0"/>
      <name val="ＭＳ Ｐゴシック"/>
      <family val="3"/>
      <charset val="128"/>
    </font>
    <font>
      <sz val="9"/>
      <color theme="0" tint="-0.499984740745262"/>
      <name val="ＭＳ Ｐゴシック"/>
      <family val="3"/>
      <charset val="128"/>
      <scheme val="minor"/>
    </font>
    <font>
      <b/>
      <sz val="12"/>
      <color theme="1" tint="0.249977111117893"/>
      <name val="ＭＳ Ｐゴシック"/>
      <family val="3"/>
      <charset val="128"/>
      <scheme val="minor"/>
    </font>
    <font>
      <b/>
      <sz val="22"/>
      <name val="ＭＳ Ｐゴシック"/>
      <family val="3"/>
      <charset val="128"/>
      <scheme val="minor"/>
    </font>
    <font>
      <sz val="11"/>
      <color theme="1"/>
      <name val="ＭＳ Ｐゴシック"/>
      <family val="3"/>
      <charset val="128"/>
    </font>
    <font>
      <sz val="9"/>
      <color theme="0" tint="-0.34998626667073579"/>
      <name val="ＭＳ Ｐゴシック"/>
      <family val="3"/>
      <charset val="128"/>
    </font>
    <font>
      <b/>
      <sz val="9"/>
      <color indexed="81"/>
      <name val="MS P ゴシック"/>
      <family val="3"/>
      <charset val="128"/>
    </font>
    <font>
      <sz val="9"/>
      <color indexed="81"/>
      <name val="MS P ゴシック"/>
      <family val="3"/>
      <charset val="128"/>
    </font>
    <font>
      <sz val="22"/>
      <color theme="0"/>
      <name val="ＭＳ Ｐゴシック"/>
      <family val="3"/>
      <charset val="128"/>
    </font>
    <font>
      <sz val="10"/>
      <color theme="4" tint="-0.24994659260841701"/>
      <name val="Meiryo UI"/>
      <family val="2"/>
    </font>
    <font>
      <sz val="24"/>
      <color theme="0"/>
      <name val="Meiryo UI"/>
      <family val="2"/>
    </font>
    <font>
      <b/>
      <sz val="20"/>
      <color theme="0"/>
      <name val="Meiryo UI"/>
      <family val="3"/>
      <charset val="128"/>
    </font>
    <font>
      <b/>
      <sz val="13"/>
      <name val="HGP教科書体"/>
      <family val="1"/>
      <charset val="128"/>
    </font>
    <font>
      <sz val="11"/>
      <color theme="0" tint="-0.499984740745262"/>
      <name val="ＭＳ Ｐゴシック"/>
      <family val="3"/>
      <charset val="128"/>
      <scheme val="minor"/>
    </font>
    <font>
      <b/>
      <sz val="11"/>
      <color theme="0"/>
      <name val="ＭＳ Ｐゴシック"/>
      <family val="3"/>
      <charset val="128"/>
      <scheme val="minor"/>
    </font>
    <font>
      <b/>
      <sz val="16"/>
      <color rgb="FFFF0000"/>
      <name val="HGP明朝E"/>
      <family val="1"/>
      <charset val="128"/>
    </font>
    <font>
      <b/>
      <sz val="20"/>
      <color rgb="FFFF0000"/>
      <name val="HGP明朝E"/>
      <family val="1"/>
      <charset val="128"/>
    </font>
    <font>
      <b/>
      <sz val="18"/>
      <name val="HGP明朝E"/>
      <family val="1"/>
      <charset val="128"/>
    </font>
    <font>
      <b/>
      <sz val="10"/>
      <name val="HGP明朝E"/>
      <family val="1"/>
      <charset val="128"/>
    </font>
    <font>
      <b/>
      <sz val="9"/>
      <name val="HGP明朝E"/>
      <family val="1"/>
      <charset val="128"/>
    </font>
    <font>
      <b/>
      <sz val="16"/>
      <name val="HGP明朝E"/>
      <family val="1"/>
      <charset val="128"/>
    </font>
    <font>
      <b/>
      <sz val="9"/>
      <color theme="1" tint="0.34998626667073579"/>
      <name val="ＭＳ Ｐゴシック"/>
      <family val="3"/>
      <charset val="128"/>
      <scheme val="minor"/>
    </font>
    <font>
      <sz val="9"/>
      <color theme="1" tint="0.249977111117893"/>
      <name val="ＭＳ Ｐゴシック"/>
      <family val="3"/>
      <charset val="128"/>
      <scheme val="minor"/>
    </font>
    <font>
      <sz val="16"/>
      <color theme="0" tint="-0.499984740745262"/>
      <name val="ＭＳ Ｐゴシック"/>
      <family val="3"/>
      <charset val="128"/>
      <scheme val="minor"/>
    </font>
    <font>
      <b/>
      <sz val="16"/>
      <color theme="1" tint="0.249977111117893"/>
      <name val="ＭＳ Ｐゴシック"/>
      <family val="3"/>
      <charset val="128"/>
      <scheme val="minor"/>
    </font>
    <font>
      <sz val="10"/>
      <name val="ＭＳ Ｐゴシック"/>
      <family val="3"/>
      <charset val="128"/>
      <scheme val="minor"/>
    </font>
    <font>
      <sz val="11"/>
      <name val="Meiryo UI"/>
      <family val="3"/>
      <charset val="128"/>
    </font>
    <font>
      <sz val="12"/>
      <name val="Meiryo UI"/>
      <family val="3"/>
      <charset val="128"/>
    </font>
    <font>
      <b/>
      <sz val="12"/>
      <name val="Meiryo UI"/>
      <family val="3"/>
      <charset val="128"/>
    </font>
    <font>
      <sz val="14"/>
      <name val="Meiryo UI"/>
      <family val="3"/>
      <charset val="128"/>
    </font>
    <font>
      <b/>
      <sz val="14"/>
      <name val="Meiryo UI"/>
      <family val="3"/>
      <charset val="128"/>
    </font>
    <font>
      <sz val="10"/>
      <color theme="1" tint="0.34998626667073579"/>
      <name val="Meiryo UI"/>
      <family val="3"/>
      <charset val="128"/>
    </font>
    <font>
      <sz val="9"/>
      <color theme="1" tint="0.34998626667073579"/>
      <name val="Meiryo UI"/>
      <family val="3"/>
      <charset val="128"/>
    </font>
    <font>
      <b/>
      <u/>
      <sz val="14"/>
      <color rgb="FF0070C0"/>
      <name val="Meiryo UI"/>
      <family val="3"/>
      <charset val="128"/>
    </font>
    <font>
      <b/>
      <sz val="12"/>
      <color theme="1" tint="0.34998626667073579"/>
      <name val="Meiryo UI"/>
      <family val="3"/>
      <charset val="128"/>
    </font>
    <font>
      <sz val="8"/>
      <color theme="1" tint="0.34998626667073579"/>
      <name val="Meiryo UI"/>
      <family val="3"/>
      <charset val="128"/>
    </font>
    <font>
      <sz val="11"/>
      <color theme="1" tint="0.34998626667073579"/>
      <name val="Meiryo UI"/>
      <family val="3"/>
      <charset val="128"/>
    </font>
    <font>
      <sz val="11"/>
      <color theme="0" tint="-0.34998626667073579"/>
      <name val="Meiryo UI"/>
      <family val="3"/>
      <charset val="128"/>
    </font>
    <font>
      <b/>
      <sz val="22"/>
      <name val="Meiryo UI"/>
      <family val="3"/>
      <charset val="128"/>
    </font>
    <font>
      <b/>
      <sz val="12"/>
      <color theme="0"/>
      <name val="Meiryo UI"/>
      <family val="3"/>
      <charset val="128"/>
    </font>
    <font>
      <sz val="9"/>
      <color theme="0" tint="-0.499984740745262"/>
      <name val="Meiryo UI"/>
      <family val="3"/>
      <charset val="128"/>
    </font>
    <font>
      <sz val="11"/>
      <color theme="0" tint="-0.499984740745262"/>
      <name val="Meiryo UI"/>
      <family val="3"/>
      <charset val="128"/>
    </font>
    <font>
      <b/>
      <sz val="12"/>
      <color theme="0" tint="-0.499984740745262"/>
      <name val="Meiryo UI"/>
      <family val="3"/>
      <charset val="128"/>
    </font>
    <font>
      <sz val="11"/>
      <color theme="1" tint="0.249977111117893"/>
      <name val="Meiryo UI"/>
      <family val="3"/>
      <charset val="128"/>
    </font>
    <font>
      <b/>
      <sz val="11"/>
      <color theme="1" tint="0.249977111117893"/>
      <name val="Meiryo UI"/>
      <family val="3"/>
      <charset val="128"/>
    </font>
    <font>
      <b/>
      <sz val="14"/>
      <color rgb="FFC00000"/>
      <name val="Meiryo UI"/>
      <family val="3"/>
      <charset val="128"/>
    </font>
    <font>
      <sz val="10"/>
      <color theme="1" tint="0.34998626667073579"/>
      <name val="ＭＳ Ｐゴシック"/>
      <family val="2"/>
      <charset val="128"/>
      <scheme val="minor"/>
    </font>
    <font>
      <sz val="10"/>
      <name val="ＭＳ Ｐゴシック"/>
      <family val="2"/>
      <charset val="128"/>
      <scheme val="minor"/>
    </font>
    <font>
      <sz val="10"/>
      <color theme="1" tint="0.34998626667073579"/>
      <name val="ＭＳ Ｐゴシック"/>
      <family val="3"/>
      <charset val="128"/>
      <scheme val="minor"/>
    </font>
    <font>
      <sz val="10"/>
      <color theme="0"/>
      <name val="ＭＳ Ｐゴシック"/>
      <family val="3"/>
      <charset val="128"/>
    </font>
    <font>
      <sz val="11"/>
      <color rgb="FFC00000"/>
      <name val="ＭＳ Ｐゴシック"/>
      <family val="3"/>
      <charset val="128"/>
    </font>
    <font>
      <b/>
      <sz val="16"/>
      <color rgb="FFFF0000"/>
      <name val="HG行書体"/>
      <family val="4"/>
      <charset val="128"/>
    </font>
    <font>
      <b/>
      <sz val="18"/>
      <name val="HG行書体"/>
      <family val="4"/>
      <charset val="128"/>
    </font>
    <font>
      <b/>
      <sz val="9"/>
      <name val="HG行書体"/>
      <family val="4"/>
      <charset val="128"/>
    </font>
    <font>
      <b/>
      <sz val="16"/>
      <name val="HG行書体"/>
      <family val="4"/>
      <charset val="128"/>
    </font>
    <font>
      <sz val="8"/>
      <color theme="0"/>
      <name val="ＭＳ Ｐゴシック"/>
      <family val="3"/>
      <charset val="128"/>
      <scheme val="minor"/>
    </font>
    <font>
      <b/>
      <sz val="16"/>
      <color theme="0"/>
      <name val="Meiryo UI"/>
      <family val="3"/>
      <charset val="128"/>
    </font>
    <font>
      <sz val="16"/>
      <color theme="1" tint="0.249977111117893"/>
      <name val="Meiryo UI"/>
      <family val="3"/>
      <charset val="128"/>
    </font>
    <font>
      <u/>
      <sz val="11"/>
      <color theme="1" tint="0.34998626667073579"/>
      <name val="Meiryo UI"/>
      <family val="3"/>
      <charset val="128"/>
    </font>
    <font>
      <sz val="9"/>
      <color theme="1" tint="0.249977111117893"/>
      <name val="Meiryo UI"/>
      <family val="3"/>
      <charset val="128"/>
    </font>
    <font>
      <b/>
      <sz val="14"/>
      <color rgb="FF0070C0"/>
      <name val="Meiryo UI"/>
      <family val="3"/>
      <charset val="128"/>
    </font>
    <font>
      <sz val="10"/>
      <color theme="1" tint="0.249977111117893"/>
      <name val="Meiryo UI"/>
      <family val="3"/>
      <charset val="128"/>
    </font>
    <font>
      <sz val="12"/>
      <color theme="1" tint="0.249977111117893"/>
      <name val="Meiryo UI"/>
      <family val="3"/>
      <charset val="128"/>
    </font>
    <font>
      <sz val="11"/>
      <color theme="0"/>
      <name val="Meiryo UI"/>
      <family val="3"/>
      <charset val="128"/>
    </font>
    <font>
      <sz val="11"/>
      <color rgb="FFC00000"/>
      <name val="Meiryo UI"/>
      <family val="3"/>
      <charset val="128"/>
    </font>
    <font>
      <b/>
      <sz val="12"/>
      <color rgb="FFC00000"/>
      <name val="Meiryo UI"/>
      <family val="3"/>
      <charset val="128"/>
    </font>
    <font>
      <b/>
      <sz val="14"/>
      <color theme="0"/>
      <name val="Meiryo UI"/>
      <family val="3"/>
      <charset val="128"/>
    </font>
    <font>
      <b/>
      <sz val="14"/>
      <color theme="0"/>
      <name val="Segoe UI Symbol"/>
      <family val="3"/>
    </font>
    <font>
      <sz val="14"/>
      <color theme="0"/>
      <name val="Meiryo UI"/>
      <family val="3"/>
      <charset val="128"/>
    </font>
    <font>
      <sz val="9"/>
      <color theme="0" tint="-0.249977111117893"/>
      <name val="Meiryo UI"/>
      <family val="3"/>
      <charset val="128"/>
    </font>
    <font>
      <b/>
      <sz val="11"/>
      <color theme="1" tint="0.249977111117893"/>
      <name val="ＭＳ Ｐゴシック"/>
      <family val="3"/>
      <charset val="128"/>
      <scheme val="minor"/>
    </font>
    <font>
      <b/>
      <sz val="9"/>
      <color theme="1" tint="0.34998626667073579"/>
      <name val="Meiryo UI"/>
      <family val="3"/>
      <charset val="128"/>
    </font>
    <font>
      <b/>
      <sz val="11"/>
      <name val="HG行書体"/>
      <family val="4"/>
      <charset val="128"/>
    </font>
    <font>
      <b/>
      <sz val="14"/>
      <name val="HG行書体"/>
      <family val="4"/>
      <charset val="128"/>
    </font>
    <font>
      <b/>
      <sz val="18"/>
      <name val="ＭＳ Ｐゴシック"/>
      <family val="3"/>
      <charset val="128"/>
    </font>
    <font>
      <b/>
      <sz val="20"/>
      <name val="Meiryo UI"/>
      <family val="3"/>
      <charset val="128"/>
    </font>
    <font>
      <b/>
      <sz val="10"/>
      <name val="Meiryo UI"/>
      <family val="3"/>
      <charset val="128"/>
    </font>
    <font>
      <sz val="12"/>
      <color theme="0"/>
      <name val="Meiryo UI"/>
      <family val="3"/>
      <charset val="128"/>
    </font>
    <font>
      <b/>
      <u/>
      <sz val="14"/>
      <name val="ＭＳ Ｐゴシック"/>
      <family val="3"/>
      <charset val="128"/>
      <scheme val="minor"/>
    </font>
    <font>
      <b/>
      <sz val="16"/>
      <name val="ＭＳ Ｐゴシック"/>
      <family val="3"/>
      <charset val="128"/>
      <scheme val="minor"/>
    </font>
    <font>
      <b/>
      <sz val="13"/>
      <name val="游ゴシック"/>
      <family val="3"/>
      <charset val="128"/>
    </font>
    <font>
      <b/>
      <sz val="14"/>
      <color theme="0"/>
      <name val="HG丸ｺﾞｼｯｸM-PRO"/>
      <family val="3"/>
      <charset val="128"/>
    </font>
    <font>
      <sz val="14"/>
      <color theme="0"/>
      <name val="HG丸ｺﾞｼｯｸM-PRO"/>
      <family val="3"/>
      <charset val="128"/>
    </font>
    <font>
      <sz val="8"/>
      <color rgb="FFFAF7F4"/>
      <name val="ＭＳ Ｐゴシック"/>
      <family val="3"/>
      <charset val="128"/>
      <scheme val="minor"/>
    </font>
    <font>
      <sz val="9"/>
      <color theme="1" tint="0.499984740745262"/>
      <name val="Meiryo UI"/>
      <family val="3"/>
      <charset val="128"/>
    </font>
    <font>
      <b/>
      <sz val="14"/>
      <color theme="1" tint="0.249977111117893"/>
      <name val="Meiryo UI"/>
      <family val="3"/>
      <charset val="128"/>
    </font>
    <font>
      <sz val="11"/>
      <color rgb="FFD1A785"/>
      <name val="Meiryo UI"/>
      <family val="3"/>
      <charset val="128"/>
    </font>
    <font>
      <sz val="16"/>
      <color theme="0"/>
      <name val="Meiryo UI"/>
      <family val="3"/>
      <charset val="128"/>
    </font>
    <font>
      <b/>
      <u/>
      <sz val="11"/>
      <color theme="0"/>
      <name val="ＭＳ Ｐゴシック"/>
      <family val="3"/>
      <charset val="128"/>
    </font>
    <font>
      <b/>
      <sz val="11"/>
      <color theme="0"/>
      <name val="Meiryo UI"/>
      <family val="3"/>
      <charset val="128"/>
    </font>
    <font>
      <sz val="9"/>
      <name val="Meiryo UI"/>
      <family val="3"/>
      <charset val="128"/>
    </font>
    <font>
      <u/>
      <sz val="14"/>
      <color theme="10"/>
      <name val="Meiryo UI"/>
      <family val="3"/>
      <charset val="128"/>
    </font>
  </fonts>
  <fills count="38">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5" tint="0.79998168889431442"/>
        <bgColor indexed="64"/>
      </patternFill>
    </fill>
    <fill>
      <patternFill patternType="solid">
        <fgColor theme="4"/>
        <bgColor indexed="64"/>
      </patternFill>
    </fill>
    <fill>
      <patternFill patternType="solid">
        <fgColor rgb="FF7EA79D"/>
        <bgColor indexed="64"/>
      </patternFill>
    </fill>
    <fill>
      <patternFill patternType="solid">
        <fgColor rgb="FFE4EDEB"/>
        <bgColor indexed="64"/>
      </patternFill>
    </fill>
    <fill>
      <patternFill patternType="solid">
        <fgColor rgb="FFBE8351"/>
        <bgColor indexed="64"/>
      </patternFill>
    </fill>
    <fill>
      <patternFill patternType="solid">
        <fgColor rgb="FFDFCAA2"/>
        <bgColor indexed="64"/>
      </patternFill>
    </fill>
    <fill>
      <patternFill patternType="solid">
        <fgColor rgb="FFF8F0DE"/>
        <bgColor indexed="64"/>
      </patternFill>
    </fill>
    <fill>
      <patternFill patternType="solid">
        <fgColor rgb="FFBFB9B9"/>
        <bgColor indexed="64"/>
      </patternFill>
    </fill>
    <fill>
      <patternFill patternType="solid">
        <fgColor rgb="FFEAE8E8"/>
        <bgColor indexed="64"/>
      </patternFill>
    </fill>
    <fill>
      <patternFill patternType="solid">
        <fgColor rgb="FFA5AB81"/>
        <bgColor indexed="64"/>
      </patternFill>
    </fill>
    <fill>
      <patternFill patternType="solid">
        <fgColor rgb="FFEDEEE6"/>
        <bgColor indexed="64"/>
      </patternFill>
    </fill>
    <fill>
      <patternFill patternType="solid">
        <fgColor rgb="FF968C8C"/>
        <bgColor indexed="64"/>
      </patternFill>
    </fill>
    <fill>
      <patternFill patternType="solid">
        <fgColor rgb="FFE6DEDB"/>
        <bgColor indexed="64"/>
      </patternFill>
    </fill>
    <fill>
      <patternFill patternType="solid">
        <fgColor rgb="FFF1CBB4"/>
        <bgColor indexed="64"/>
      </patternFill>
    </fill>
    <fill>
      <patternFill patternType="solid">
        <fgColor rgb="FFC8CCB3"/>
        <bgColor indexed="64"/>
      </patternFill>
    </fill>
    <fill>
      <patternFill patternType="solid">
        <fgColor theme="3"/>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rgb="FFEAE3D6"/>
        <bgColor indexed="64"/>
      </patternFill>
    </fill>
    <fill>
      <patternFill patternType="solid">
        <fgColor theme="8" tint="0.79998168889431442"/>
        <bgColor indexed="64"/>
      </patternFill>
    </fill>
    <fill>
      <patternFill patternType="solid">
        <fgColor rgb="FFD1A785"/>
        <bgColor indexed="64"/>
      </patternFill>
    </fill>
    <fill>
      <patternFill patternType="solid">
        <fgColor theme="5"/>
        <bgColor indexed="64"/>
      </patternFill>
    </fill>
    <fill>
      <patternFill patternType="solid">
        <fgColor rgb="FFBDB255"/>
        <bgColor indexed="64"/>
      </patternFill>
    </fill>
    <fill>
      <patternFill patternType="solid">
        <fgColor rgb="FF9BBB59"/>
        <bgColor indexed="64"/>
      </patternFill>
    </fill>
    <fill>
      <patternFill patternType="solid">
        <fgColor rgb="FF5888A6"/>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rgb="FFE7EEF5"/>
        <bgColor indexed="64"/>
      </patternFill>
    </fill>
    <fill>
      <patternFill patternType="solid">
        <fgColor rgb="FFF8EDEC"/>
        <bgColor indexed="64"/>
      </patternFill>
    </fill>
    <fill>
      <patternFill patternType="solid">
        <fgColor rgb="FFFAF7F4"/>
        <bgColor indexed="64"/>
      </patternFill>
    </fill>
  </fills>
  <borders count="118">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dotted">
        <color theme="1" tint="0.34998626667073579"/>
      </left>
      <right style="dotted">
        <color theme="1" tint="0.34998626667073579"/>
      </right>
      <top style="thin">
        <color theme="1" tint="0.34998626667073579"/>
      </top>
      <bottom style="thin">
        <color theme="1" tint="0.34998626667073579"/>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dotted">
        <color theme="1" tint="0.34998626667073579"/>
      </right>
      <top style="thin">
        <color theme="1" tint="0.34998626667073579"/>
      </top>
      <bottom/>
      <diagonal/>
    </border>
    <border>
      <left/>
      <right style="dotted">
        <color theme="1" tint="0.34998626667073579"/>
      </right>
      <top/>
      <bottom style="thin">
        <color theme="1" tint="0.34998626667073579"/>
      </bottom>
      <diagonal/>
    </border>
    <border>
      <left/>
      <right style="dotted">
        <color theme="1" tint="0.34998626667073579"/>
      </right>
      <top style="thin">
        <color theme="1" tint="0.34998626667073579"/>
      </top>
      <bottom style="thin">
        <color theme="1" tint="0.34998626667073579"/>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right style="thin">
        <color theme="1" tint="0.499984740745262"/>
      </right>
      <top/>
      <bottom/>
      <diagonal/>
    </border>
    <border>
      <left style="thin">
        <color theme="1" tint="0.499984740745262"/>
      </left>
      <right/>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medium">
        <color theme="1" tint="0.499984740745262"/>
      </left>
      <right style="thin">
        <color theme="1" tint="0.499984740745262"/>
      </right>
      <top style="medium">
        <color theme="1" tint="0.499984740745262"/>
      </top>
      <bottom style="dotted">
        <color theme="1" tint="0.499984740745262"/>
      </bottom>
      <diagonal/>
    </border>
    <border>
      <left style="thin">
        <color theme="1" tint="0.499984740745262"/>
      </left>
      <right style="thin">
        <color theme="1" tint="0.499984740745262"/>
      </right>
      <top style="medium">
        <color theme="1" tint="0.499984740745262"/>
      </top>
      <bottom style="dotted">
        <color theme="1" tint="0.499984740745262"/>
      </bottom>
      <diagonal/>
    </border>
    <border>
      <left style="thin">
        <color theme="1" tint="0.499984740745262"/>
      </left>
      <right style="medium">
        <color theme="1" tint="0.499984740745262"/>
      </right>
      <top style="medium">
        <color theme="1" tint="0.499984740745262"/>
      </top>
      <bottom style="dotted">
        <color theme="1" tint="0.499984740745262"/>
      </bottom>
      <diagonal/>
    </border>
    <border>
      <left style="thin">
        <color theme="1" tint="0.499984740745262"/>
      </left>
      <right style="thin">
        <color theme="1" tint="0.499984740745262"/>
      </right>
      <top style="dotted">
        <color theme="1" tint="0.499984740745262"/>
      </top>
      <bottom style="medium">
        <color theme="1" tint="0.499984740745262"/>
      </bottom>
      <diagonal/>
    </border>
    <border>
      <left/>
      <right style="thin">
        <color theme="1" tint="0.499984740745262"/>
      </right>
      <top style="dotted">
        <color theme="1" tint="0.499984740745262"/>
      </top>
      <bottom style="medium">
        <color theme="1" tint="0.499984740745262"/>
      </bottom>
      <diagonal/>
    </border>
    <border>
      <left style="thin">
        <color theme="1" tint="0.499984740745262"/>
      </left>
      <right style="medium">
        <color theme="1" tint="0.499984740745262"/>
      </right>
      <top style="dotted">
        <color theme="1" tint="0.499984740745262"/>
      </top>
      <bottom style="medium">
        <color theme="1" tint="0.499984740745262"/>
      </bottom>
      <diagonal/>
    </border>
    <border>
      <left style="dotted">
        <color theme="1" tint="0.34998626667073579"/>
      </left>
      <right/>
      <top style="thin">
        <color theme="1" tint="0.34998626667073579"/>
      </top>
      <bottom/>
      <diagonal/>
    </border>
    <border>
      <left style="dotted">
        <color theme="1" tint="0.34998626667073579"/>
      </left>
      <right style="dotted">
        <color theme="1" tint="0.34998626667073579"/>
      </right>
      <top/>
      <bottom style="thin">
        <color theme="1" tint="0.34998626667073579"/>
      </bottom>
      <diagonal/>
    </border>
    <border>
      <left style="dotted">
        <color theme="1" tint="0.34998626667073579"/>
      </left>
      <right/>
      <top/>
      <bottom style="thin">
        <color theme="1" tint="0.34998626667073579"/>
      </bottom>
      <diagonal/>
    </border>
    <border>
      <left style="dotted">
        <color theme="1" tint="0.34998626667073579"/>
      </left>
      <right/>
      <top style="thin">
        <color theme="1" tint="0.34998626667073579"/>
      </top>
      <bottom style="thin">
        <color theme="1" tint="0.34998626667073579"/>
      </bottom>
      <diagonal/>
    </border>
    <border>
      <left style="dotted">
        <color theme="1" tint="0.34998626667073579"/>
      </left>
      <right style="dotted">
        <color theme="1" tint="0.34998626667073579"/>
      </right>
      <top style="thin">
        <color theme="1" tint="0.34998626667073579"/>
      </top>
      <bottom/>
      <diagonal/>
    </border>
    <border>
      <left/>
      <right style="dotted">
        <color theme="1" tint="0.34998626667073579"/>
      </right>
      <top style="dotted">
        <color theme="1" tint="0.34998626667073579"/>
      </top>
      <bottom style="thin">
        <color theme="1" tint="0.34998626667073579"/>
      </bottom>
      <diagonal/>
    </border>
    <border>
      <left style="dotted">
        <color theme="1" tint="0.34998626667073579"/>
      </left>
      <right style="dotted">
        <color theme="1" tint="0.34998626667073579"/>
      </right>
      <top style="dotted">
        <color theme="1" tint="0.34998626667073579"/>
      </top>
      <bottom style="thin">
        <color theme="1" tint="0.34998626667073579"/>
      </bottom>
      <diagonal/>
    </border>
    <border>
      <left style="dotted">
        <color theme="1" tint="0.34998626667073579"/>
      </left>
      <right/>
      <top style="dotted">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thin">
        <color theme="1" tint="0.34998626667073579"/>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top style="thin">
        <color theme="1" tint="0.34998626667073579"/>
      </top>
      <bottom style="dotted">
        <color theme="1" tint="0.34998626667073579"/>
      </bottom>
      <diagonal/>
    </border>
    <border>
      <left/>
      <right style="thin">
        <color theme="1" tint="0.34998626667073579"/>
      </right>
      <top style="thin">
        <color theme="1" tint="0.34998626667073579"/>
      </top>
      <bottom style="dotted">
        <color theme="1" tint="0.34998626667073579"/>
      </bottom>
      <diagonal/>
    </border>
    <border>
      <left style="thin">
        <color theme="1" tint="0.34998626667073579"/>
      </left>
      <right style="thin">
        <color theme="1" tint="0.34998626667073579"/>
      </right>
      <top/>
      <bottom style="thin">
        <color theme="1" tint="0.34998626667073579"/>
      </bottom>
      <diagonal/>
    </border>
    <border>
      <left/>
      <right/>
      <top/>
      <bottom style="dotted">
        <color auto="1"/>
      </bottom>
      <diagonal/>
    </border>
    <border>
      <left/>
      <right/>
      <top style="dotted">
        <color auto="1"/>
      </top>
      <bottom style="dotted">
        <color auto="1"/>
      </bottom>
      <diagonal/>
    </border>
    <border>
      <left style="thin">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style="thin">
        <color theme="1" tint="0.34998626667073579"/>
      </right>
      <top style="thin">
        <color theme="1" tint="0.34998626667073579"/>
      </top>
      <bottom style="hair">
        <color theme="1" tint="0.34998626667073579"/>
      </bottom>
      <diagonal/>
    </border>
    <border>
      <left style="thin">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style="thin">
        <color theme="1" tint="0.34998626667073579"/>
      </right>
      <top style="hair">
        <color theme="1" tint="0.34998626667073579"/>
      </top>
      <bottom style="thin">
        <color theme="1" tint="0.34998626667073579"/>
      </bottom>
      <diagonal/>
    </border>
    <border>
      <left style="thin">
        <color theme="1" tint="0.34998626667073579"/>
      </left>
      <right/>
      <top style="dotted">
        <color theme="1" tint="0.34998626667073579"/>
      </top>
      <bottom/>
      <diagonal/>
    </border>
    <border>
      <left/>
      <right style="thin">
        <color theme="1" tint="0.34998626667073579"/>
      </right>
      <top style="dotted">
        <color theme="1" tint="0.34998626667073579"/>
      </top>
      <bottom/>
      <diagonal/>
    </border>
    <border>
      <left style="medium">
        <color theme="1" tint="0.499984740745262"/>
      </left>
      <right/>
      <top style="medium">
        <color theme="1" tint="0.499984740745262"/>
      </top>
      <bottom style="dotted">
        <color theme="1" tint="0.499984740745262"/>
      </bottom>
      <diagonal/>
    </border>
    <border>
      <left/>
      <right style="thin">
        <color theme="1" tint="0.499984740745262"/>
      </right>
      <top style="medium">
        <color theme="1" tint="0.499984740745262"/>
      </top>
      <bottom style="dotted">
        <color theme="1" tint="0.499984740745262"/>
      </bottom>
      <diagonal/>
    </border>
    <border>
      <left style="thin">
        <color theme="1" tint="0.499984740745262"/>
      </left>
      <right/>
      <top style="medium">
        <color theme="1" tint="0.499984740745262"/>
      </top>
      <bottom style="dotted">
        <color theme="1" tint="0.499984740745262"/>
      </bottom>
      <diagonal/>
    </border>
    <border>
      <left style="medium">
        <color theme="1" tint="0.499984740745262"/>
      </left>
      <right/>
      <top style="dotted">
        <color theme="1" tint="0.499984740745262"/>
      </top>
      <bottom style="medium">
        <color theme="1" tint="0.499984740745262"/>
      </bottom>
      <diagonal/>
    </border>
    <border>
      <left/>
      <right/>
      <top style="dotted">
        <color theme="1" tint="0.499984740745262"/>
      </top>
      <bottom style="medium">
        <color theme="1" tint="0.499984740745262"/>
      </bottom>
      <diagonal/>
    </border>
    <border>
      <left style="thin">
        <color theme="1" tint="0.499984740745262"/>
      </left>
      <right/>
      <top style="dotted">
        <color theme="1" tint="0.499984740745262"/>
      </top>
      <bottom style="medium">
        <color theme="1" tint="0.499984740745262"/>
      </bottom>
      <diagonal/>
    </border>
    <border>
      <left/>
      <right style="medium">
        <color theme="1" tint="0.499984740745262"/>
      </right>
      <top style="dotted">
        <color theme="1" tint="0.499984740745262"/>
      </top>
      <bottom style="medium">
        <color theme="1" tint="0.499984740745262"/>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hair">
        <color theme="1" tint="0.34998626667073579"/>
      </bottom>
      <diagonal/>
    </border>
    <border>
      <left/>
      <right style="thin">
        <color theme="1" tint="0.34998626667073579"/>
      </right>
      <top style="thin">
        <color theme="1" tint="0.34998626667073579"/>
      </top>
      <bottom style="hair">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thin">
        <color theme="1" tint="0.34998626667073579"/>
      </top>
      <bottom style="hair">
        <color theme="1" tint="0.34998626667073579"/>
      </bottom>
      <diagonal/>
    </border>
    <border>
      <left style="thin">
        <color theme="1" tint="0.34998626667073579"/>
      </left>
      <right style="hair">
        <color theme="1" tint="0.34998626667073579"/>
      </right>
      <top/>
      <bottom style="thin">
        <color theme="1" tint="0.34998626667073579"/>
      </bottom>
      <diagonal/>
    </border>
    <border>
      <left/>
      <right/>
      <top style="thin">
        <color theme="1" tint="0.34998626667073579"/>
      </top>
      <bottom style="dotted">
        <color theme="1" tint="0.34998626667073579"/>
      </bottom>
      <diagonal/>
    </border>
    <border>
      <left/>
      <right/>
      <top style="dotted">
        <color theme="1" tint="0.34998626667073579"/>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bottom style="thin">
        <color theme="0"/>
      </bottom>
      <diagonal/>
    </border>
    <border>
      <left style="thin">
        <color theme="1" tint="0.499984740745262"/>
      </left>
      <right/>
      <top style="thin">
        <color theme="1" tint="0.34998626667073579"/>
      </top>
      <bottom/>
      <diagonal/>
    </border>
    <border>
      <left/>
      <right style="thin">
        <color theme="1" tint="0.499984740745262"/>
      </right>
      <top style="thin">
        <color theme="1" tint="0.34998626667073579"/>
      </top>
      <bottom/>
      <diagonal/>
    </border>
    <border>
      <left style="thin">
        <color theme="1" tint="0.34998626667073579"/>
      </left>
      <right/>
      <top style="thin">
        <color theme="1" tint="0.499984740745262"/>
      </top>
      <bottom style="thin">
        <color theme="1" tint="0.499984740745262"/>
      </bottom>
      <diagonal/>
    </border>
    <border>
      <left style="thin">
        <color theme="1" tint="0.499984740745262"/>
      </left>
      <right style="thin">
        <color theme="1" tint="0.34998626667073579"/>
      </right>
      <top style="thin">
        <color theme="1" tint="0.499984740745262"/>
      </top>
      <bottom style="thin">
        <color theme="1" tint="0.499984740745262"/>
      </bottom>
      <diagonal/>
    </border>
    <border>
      <left/>
      <right style="thin">
        <color theme="1" tint="0.34998626667073579"/>
      </right>
      <top style="thin">
        <color theme="1" tint="0.499984740745262"/>
      </top>
      <bottom style="thin">
        <color theme="1" tint="0.499984740745262"/>
      </bottom>
      <diagonal/>
    </border>
    <border>
      <left style="thin">
        <color theme="1" tint="0.34998626667073579"/>
      </left>
      <right/>
      <top style="thin">
        <color theme="1" tint="0.499984740745262"/>
      </top>
      <bottom style="thin">
        <color theme="1" tint="0.34998626667073579"/>
      </bottom>
      <diagonal/>
    </border>
    <border>
      <left style="thin">
        <color theme="1" tint="0.499984740745262"/>
      </left>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right style="thin">
        <color theme="1" tint="0.499984740745262"/>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top style="hair">
        <color theme="1" tint="0.34998626667073579"/>
      </top>
      <bottom style="hair">
        <color theme="1" tint="0.34998626667073579"/>
      </bottom>
      <diagonal/>
    </border>
    <border>
      <left/>
      <right style="thin">
        <color theme="1" tint="0.34998626667073579"/>
      </right>
      <top style="hair">
        <color theme="1" tint="0.34998626667073579"/>
      </top>
      <bottom style="hair">
        <color theme="1" tint="0.34998626667073579"/>
      </bottom>
      <diagonal/>
    </border>
    <border>
      <left style="thin">
        <color theme="1" tint="0.34998626667073579"/>
      </left>
      <right/>
      <top style="hair">
        <color theme="1" tint="0.34998626667073579"/>
      </top>
      <bottom style="thin">
        <color theme="1" tint="0.34998626667073579"/>
      </bottom>
      <diagonal/>
    </border>
    <border>
      <left/>
      <right style="thin">
        <color theme="1" tint="0.34998626667073579"/>
      </right>
      <top style="hair">
        <color theme="1" tint="0.34998626667073579"/>
      </top>
      <bottom style="thin">
        <color theme="1" tint="0.34998626667073579"/>
      </bottom>
      <diagonal/>
    </border>
    <border>
      <left/>
      <right/>
      <top style="hair">
        <color theme="1" tint="0.34998626667073579"/>
      </top>
      <bottom style="hair">
        <color theme="1" tint="0.34998626667073579"/>
      </bottom>
      <diagonal/>
    </border>
    <border>
      <left style="thin">
        <color theme="1" tint="0.34998626667073579"/>
      </left>
      <right style="thin">
        <color theme="1" tint="0.34998626667073579"/>
      </right>
      <top/>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top style="hair">
        <color theme="1" tint="0.34998626667073579"/>
      </top>
      <bottom/>
      <diagonal/>
    </border>
    <border>
      <left/>
      <right/>
      <top style="hair">
        <color theme="1" tint="0.34998626667073579"/>
      </top>
      <bottom/>
      <diagonal/>
    </border>
    <border>
      <left/>
      <right style="thin">
        <color theme="1" tint="0.34998626667073579"/>
      </right>
      <top style="hair">
        <color theme="1" tint="0.34998626667073579"/>
      </top>
      <bottom/>
      <diagonal/>
    </border>
    <border>
      <left style="thin">
        <color theme="1" tint="0.499984740745262"/>
      </left>
      <right style="thin">
        <color theme="1" tint="0.499984740745262"/>
      </right>
      <top style="medium">
        <color theme="1" tint="0.499984740745262"/>
      </top>
      <bottom style="hair">
        <color theme="1" tint="0.499984740745262"/>
      </bottom>
      <diagonal/>
    </border>
    <border>
      <left style="thin">
        <color theme="1" tint="0.499984740745262"/>
      </left>
      <right style="medium">
        <color theme="1" tint="0.499984740745262"/>
      </right>
      <top style="medium">
        <color theme="1" tint="0.499984740745262"/>
      </top>
      <bottom style="hair">
        <color theme="1" tint="0.499984740745262"/>
      </bottom>
      <diagonal/>
    </border>
    <border>
      <left style="thin">
        <color theme="1" tint="0.499984740745262"/>
      </left>
      <right style="thin">
        <color theme="1" tint="0.499984740745262"/>
      </right>
      <top style="hair">
        <color theme="1" tint="0.499984740745262"/>
      </top>
      <bottom style="medium">
        <color theme="1" tint="0.499984740745262"/>
      </bottom>
      <diagonal/>
    </border>
    <border>
      <left style="thin">
        <color theme="1" tint="0.499984740745262"/>
      </left>
      <right style="medium">
        <color theme="1" tint="0.499984740745262"/>
      </right>
      <top style="hair">
        <color theme="1" tint="0.499984740745262"/>
      </top>
      <bottom style="medium">
        <color theme="1" tint="0.499984740745262"/>
      </bottom>
      <diagonal/>
    </border>
    <border>
      <left/>
      <right/>
      <top/>
      <bottom style="medium">
        <color rgb="FFD1A785"/>
      </bottom>
      <diagonal/>
    </border>
  </borders>
  <cellStyleXfs count="21">
    <xf numFmtId="0" fontId="0" fillId="0" borderId="0">
      <alignment vertical="center"/>
    </xf>
    <xf numFmtId="38" fontId="7" fillId="0" borderId="0" applyFont="0" applyFill="0" applyBorder="0" applyAlignment="0" applyProtection="0">
      <alignment vertical="center"/>
    </xf>
    <xf numFmtId="0" fontId="6" fillId="0" borderId="0">
      <alignment vertical="center"/>
    </xf>
    <xf numFmtId="0" fontId="11" fillId="0" borderId="0" applyNumberFormat="0" applyFill="0" applyBorder="0" applyAlignment="0" applyProtection="0">
      <alignment vertical="center"/>
    </xf>
    <xf numFmtId="0" fontId="14" fillId="0" borderId="0">
      <alignment vertical="center"/>
    </xf>
    <xf numFmtId="38" fontId="13" fillId="0" borderId="0" applyFont="0" applyFill="0" applyBorder="0" applyAlignment="0" applyProtection="0">
      <alignment vertical="center"/>
    </xf>
    <xf numFmtId="0" fontId="13" fillId="0" borderId="0"/>
    <xf numFmtId="0" fontId="5" fillId="0" borderId="0">
      <alignment vertical="center"/>
    </xf>
    <xf numFmtId="0" fontId="14" fillId="0" borderId="0">
      <alignment vertical="center"/>
    </xf>
    <xf numFmtId="38" fontId="7"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7" fillId="0" borderId="0">
      <alignment vertical="center"/>
    </xf>
    <xf numFmtId="0" fontId="3" fillId="0" borderId="0">
      <alignment vertical="center"/>
    </xf>
    <xf numFmtId="0" fontId="2" fillId="0" borderId="0">
      <alignment vertical="center"/>
    </xf>
    <xf numFmtId="0" fontId="34" fillId="0" borderId="0"/>
    <xf numFmtId="0" fontId="35" fillId="9" borderId="0" applyNumberFormat="0" applyAlignment="0" applyProtection="0"/>
    <xf numFmtId="0" fontId="1" fillId="0" borderId="0">
      <alignment vertical="center"/>
    </xf>
    <xf numFmtId="0" fontId="11" fillId="0" borderId="0" applyNumberFormat="0" applyFill="0" applyBorder="0" applyAlignment="0" applyProtection="0">
      <alignment vertical="center"/>
    </xf>
  </cellStyleXfs>
  <cellXfs count="722">
    <xf numFmtId="0" fontId="0" fillId="0" borderId="0" xfId="0">
      <alignment vertical="center"/>
    </xf>
    <xf numFmtId="0" fontId="0" fillId="4" borderId="0" xfId="0" applyFill="1">
      <alignment vertical="center"/>
    </xf>
    <xf numFmtId="0" fontId="0" fillId="4" borderId="1" xfId="0" applyFill="1" applyBorder="1" applyProtection="1">
      <alignment vertical="center"/>
      <protection locked="0"/>
    </xf>
    <xf numFmtId="38" fontId="0" fillId="4" borderId="1" xfId="1" applyFont="1" applyFill="1" applyBorder="1" applyProtection="1">
      <alignment vertical="center"/>
      <protection locked="0"/>
    </xf>
    <xf numFmtId="0" fontId="0" fillId="4" borderId="0" xfId="0" applyFill="1" applyProtection="1">
      <alignment vertical="center"/>
      <protection locked="0"/>
    </xf>
    <xf numFmtId="0" fontId="0" fillId="4" borderId="1" xfId="0" applyFill="1" applyBorder="1" applyAlignment="1" applyProtection="1">
      <alignment horizontal="center" vertical="center"/>
      <protection locked="0"/>
    </xf>
    <xf numFmtId="38" fontId="0" fillId="4" borderId="0" xfId="1" applyFont="1" applyFill="1" applyProtection="1">
      <alignment vertical="center"/>
      <protection locked="0"/>
    </xf>
    <xf numFmtId="0" fontId="0" fillId="6" borderId="1" xfId="0" applyFill="1" applyBorder="1" applyAlignment="1" applyProtection="1">
      <alignment horizontal="center" vertical="center"/>
      <protection locked="0"/>
    </xf>
    <xf numFmtId="0" fontId="0" fillId="6" borderId="1" xfId="0" applyFill="1" applyBorder="1" applyProtection="1">
      <alignment vertical="center"/>
      <protection locked="0"/>
    </xf>
    <xf numFmtId="38" fontId="0" fillId="6" borderId="1" xfId="1" applyFont="1" applyFill="1" applyBorder="1" applyProtection="1">
      <alignment vertical="center"/>
      <protection locked="0"/>
    </xf>
    <xf numFmtId="38" fontId="0" fillId="4" borderId="1" xfId="1" applyFont="1" applyFill="1" applyBorder="1" applyAlignment="1" applyProtection="1">
      <alignment horizontal="center" vertical="center"/>
      <protection locked="0"/>
    </xf>
    <xf numFmtId="38" fontId="0" fillId="6" borderId="1" xfId="1" applyFont="1" applyFill="1" applyBorder="1" applyAlignment="1" applyProtection="1">
      <alignment horizontal="center" vertical="center"/>
      <protection locked="0"/>
    </xf>
    <xf numFmtId="38" fontId="0" fillId="4" borderId="0" xfId="1" applyFont="1" applyFill="1" applyAlignment="1" applyProtection="1">
      <alignment horizontal="center" vertical="center"/>
      <protection locked="0"/>
    </xf>
    <xf numFmtId="0" fontId="25" fillId="7" borderId="1" xfId="0" applyFont="1" applyFill="1" applyBorder="1" applyAlignment="1" applyProtection="1">
      <alignment horizontal="center" vertical="center"/>
      <protection locked="0"/>
    </xf>
    <xf numFmtId="38" fontId="25" fillId="7" borderId="1" xfId="1" applyFont="1" applyFill="1" applyBorder="1" applyAlignment="1" applyProtection="1">
      <alignment horizontal="center" vertical="center" wrapText="1"/>
      <protection locked="0"/>
    </xf>
    <xf numFmtId="0" fontId="29" fillId="0" borderId="0" xfId="0" applyFont="1">
      <alignment vertical="center"/>
    </xf>
    <xf numFmtId="38" fontId="25" fillId="7" borderId="1" xfId="1" applyFont="1" applyFill="1" applyBorder="1" applyAlignment="1" applyProtection="1">
      <alignment horizontal="center" vertical="center"/>
      <protection locked="0"/>
    </xf>
    <xf numFmtId="38" fontId="0" fillId="4" borderId="1" xfId="1" applyFont="1" applyFill="1" applyBorder="1" applyAlignment="1" applyProtection="1">
      <alignment horizontal="right" vertical="center"/>
      <protection locked="0"/>
    </xf>
    <xf numFmtId="0" fontId="18" fillId="0" borderId="1" xfId="0" applyFont="1" applyBorder="1" applyAlignment="1">
      <alignment horizontal="center" vertical="center"/>
    </xf>
    <xf numFmtId="178" fontId="18" fillId="10" borderId="9" xfId="0" applyNumberFormat="1" applyFont="1" applyFill="1" applyBorder="1" applyAlignment="1">
      <alignment horizontal="center" vertical="center"/>
    </xf>
    <xf numFmtId="0" fontId="18" fillId="10" borderId="1" xfId="0" applyFont="1" applyFill="1" applyBorder="1" applyAlignment="1">
      <alignment horizontal="center" vertical="center"/>
    </xf>
    <xf numFmtId="0" fontId="18" fillId="10" borderId="2" xfId="0" applyFont="1" applyFill="1" applyBorder="1" applyAlignment="1">
      <alignment horizontal="center" vertical="center" wrapText="1"/>
    </xf>
    <xf numFmtId="0" fontId="18" fillId="10" borderId="1" xfId="0" applyFont="1" applyFill="1" applyBorder="1" applyAlignment="1">
      <alignment horizontal="center" vertical="center" wrapText="1"/>
    </xf>
    <xf numFmtId="0" fontId="18" fillId="10" borderId="3" xfId="0" applyFont="1" applyFill="1" applyBorder="1" applyAlignment="1">
      <alignment horizontal="center" vertical="center" wrapText="1"/>
    </xf>
    <xf numFmtId="0" fontId="18" fillId="11" borderId="9" xfId="0" applyFont="1" applyFill="1" applyBorder="1" applyAlignment="1">
      <alignment horizontal="center" vertical="center"/>
    </xf>
    <xf numFmtId="0" fontId="18" fillId="11" borderId="1" xfId="0" applyFont="1" applyFill="1" applyBorder="1">
      <alignment vertical="center"/>
    </xf>
    <xf numFmtId="0" fontId="18" fillId="12" borderId="1" xfId="0" applyFont="1" applyFill="1" applyBorder="1" applyAlignment="1">
      <alignment horizontal="center" vertical="center"/>
    </xf>
    <xf numFmtId="0" fontId="18" fillId="13" borderId="1" xfId="0" applyFont="1" applyFill="1" applyBorder="1" applyAlignment="1">
      <alignment horizontal="center" vertical="center"/>
    </xf>
    <xf numFmtId="176" fontId="18" fillId="13" borderId="3" xfId="0" applyNumberFormat="1" applyFont="1" applyFill="1" applyBorder="1" applyAlignment="1">
      <alignment horizontal="center" vertical="center"/>
    </xf>
    <xf numFmtId="176" fontId="18" fillId="13" borderId="9" xfId="0" applyNumberFormat="1" applyFont="1" applyFill="1" applyBorder="1" applyAlignment="1">
      <alignment horizontal="center" vertical="center"/>
    </xf>
    <xf numFmtId="0" fontId="19" fillId="13" borderId="2" xfId="0" applyFont="1" applyFill="1" applyBorder="1" applyAlignment="1">
      <alignment horizontal="center" vertical="center"/>
    </xf>
    <xf numFmtId="0" fontId="19" fillId="13" borderId="12" xfId="0" applyFont="1" applyFill="1" applyBorder="1" applyAlignment="1">
      <alignment horizontal="center" vertical="center" shrinkToFit="1"/>
    </xf>
    <xf numFmtId="0" fontId="18" fillId="14" borderId="1" xfId="0" applyFont="1" applyFill="1" applyBorder="1">
      <alignment vertical="center"/>
    </xf>
    <xf numFmtId="0" fontId="18" fillId="14" borderId="3" xfId="0" applyFont="1" applyFill="1" applyBorder="1">
      <alignment vertical="center"/>
    </xf>
    <xf numFmtId="0" fontId="18" fillId="14" borderId="9" xfId="0" applyFont="1" applyFill="1" applyBorder="1">
      <alignment vertical="center"/>
    </xf>
    <xf numFmtId="0" fontId="18" fillId="14" borderId="10" xfId="1" applyNumberFormat="1" applyFont="1" applyFill="1" applyBorder="1" applyAlignment="1" applyProtection="1">
      <alignment vertical="center"/>
      <protection locked="0"/>
    </xf>
    <xf numFmtId="0" fontId="17" fillId="15" borderId="9" xfId="0" applyFont="1" applyFill="1" applyBorder="1" applyAlignment="1">
      <alignment horizontal="right" vertical="center"/>
    </xf>
    <xf numFmtId="177" fontId="18" fillId="15" borderId="2" xfId="0" applyNumberFormat="1" applyFont="1" applyFill="1" applyBorder="1" applyAlignment="1">
      <alignment horizontal="center" vertical="center" wrapText="1"/>
    </xf>
    <xf numFmtId="177" fontId="8" fillId="15" borderId="2" xfId="0" applyNumberFormat="1" applyFont="1" applyFill="1" applyBorder="1" applyAlignment="1">
      <alignment horizontal="center" vertical="center" wrapText="1"/>
    </xf>
    <xf numFmtId="177" fontId="18" fillId="15" borderId="1" xfId="0" applyNumberFormat="1" applyFont="1" applyFill="1" applyBorder="1" applyAlignment="1">
      <alignment horizontal="center" vertical="center" wrapText="1"/>
    </xf>
    <xf numFmtId="177" fontId="17" fillId="15" borderId="1" xfId="0" applyNumberFormat="1" applyFont="1" applyFill="1" applyBorder="1" applyAlignment="1">
      <alignment horizontal="center" vertical="center" wrapText="1"/>
    </xf>
    <xf numFmtId="177" fontId="17" fillId="15" borderId="10" xfId="0" applyNumberFormat="1" applyFont="1" applyFill="1" applyBorder="1" applyAlignment="1">
      <alignment horizontal="center" vertical="center"/>
    </xf>
    <xf numFmtId="0" fontId="18" fillId="16" borderId="9" xfId="0" applyFont="1" applyFill="1" applyBorder="1" applyAlignment="1">
      <alignment horizontal="right" vertical="center"/>
    </xf>
    <xf numFmtId="0" fontId="18" fillId="16" borderId="1" xfId="0" applyFont="1" applyFill="1" applyBorder="1" applyAlignment="1">
      <alignment horizontal="center" vertical="center"/>
    </xf>
    <xf numFmtId="0" fontId="18" fillId="16" borderId="1" xfId="0" applyFont="1" applyFill="1" applyBorder="1" applyAlignment="1">
      <alignment horizontal="left" vertical="center"/>
    </xf>
    <xf numFmtId="0" fontId="18" fillId="16" borderId="10" xfId="0" applyFont="1" applyFill="1" applyBorder="1" applyAlignment="1">
      <alignment horizontal="center" vertical="center"/>
    </xf>
    <xf numFmtId="49" fontId="18" fillId="17" borderId="2" xfId="0" applyNumberFormat="1" applyFont="1" applyFill="1" applyBorder="1" applyAlignment="1">
      <alignment horizontal="center" vertical="center" wrapText="1"/>
    </xf>
    <xf numFmtId="178" fontId="18" fillId="17" borderId="1" xfId="0" applyNumberFormat="1" applyFont="1" applyFill="1" applyBorder="1" applyAlignment="1">
      <alignment horizontal="center" vertical="center" wrapText="1"/>
    </xf>
    <xf numFmtId="178" fontId="18" fillId="17" borderId="3" xfId="0" applyNumberFormat="1" applyFont="1" applyFill="1" applyBorder="1" applyAlignment="1">
      <alignment horizontal="center" vertical="center" wrapText="1"/>
    </xf>
    <xf numFmtId="0" fontId="18" fillId="18" borderId="2" xfId="0" applyFont="1" applyFill="1" applyBorder="1" applyAlignment="1">
      <alignment horizontal="left" vertical="center"/>
    </xf>
    <xf numFmtId="0" fontId="18" fillId="18" borderId="1" xfId="0" applyFont="1" applyFill="1" applyBorder="1" applyAlignment="1">
      <alignment horizontal="left" vertical="center"/>
    </xf>
    <xf numFmtId="0" fontId="18" fillId="18" borderId="3" xfId="0" applyFont="1" applyFill="1" applyBorder="1" applyAlignment="1">
      <alignment horizontal="center" vertical="center"/>
    </xf>
    <xf numFmtId="0" fontId="18" fillId="18" borderId="3" xfId="0" applyFont="1" applyFill="1" applyBorder="1" applyAlignment="1">
      <alignment horizontal="left" vertical="center"/>
    </xf>
    <xf numFmtId="0" fontId="18" fillId="19" borderId="11" xfId="0" applyFont="1" applyFill="1" applyBorder="1" applyAlignment="1">
      <alignment horizontal="center" vertical="center" wrapText="1"/>
    </xf>
    <xf numFmtId="49" fontId="18" fillId="19" borderId="9" xfId="0" applyNumberFormat="1" applyFont="1" applyFill="1" applyBorder="1" applyAlignment="1">
      <alignment horizontal="center" vertical="center" wrapText="1"/>
    </xf>
    <xf numFmtId="0" fontId="18" fillId="19" borderId="1" xfId="0" applyFont="1" applyFill="1" applyBorder="1" applyAlignment="1">
      <alignment horizontal="center" vertical="center" wrapText="1"/>
    </xf>
    <xf numFmtId="0" fontId="18" fillId="19" borderId="10" xfId="0" applyFont="1" applyFill="1" applyBorder="1" applyAlignment="1">
      <alignment horizontal="center" vertical="center" wrapText="1"/>
    </xf>
    <xf numFmtId="0" fontId="18" fillId="16" borderId="11" xfId="0" applyFont="1" applyFill="1" applyBorder="1">
      <alignment vertical="center"/>
    </xf>
    <xf numFmtId="0" fontId="18" fillId="16" borderId="1" xfId="0" applyFont="1" applyFill="1" applyBorder="1">
      <alignment vertical="center"/>
    </xf>
    <xf numFmtId="0" fontId="18" fillId="20" borderId="1" xfId="0" applyFont="1" applyFill="1" applyBorder="1">
      <alignment vertical="center"/>
    </xf>
    <xf numFmtId="56" fontId="20" fillId="20" borderId="1" xfId="0" applyNumberFormat="1" applyFont="1" applyFill="1" applyBorder="1" applyProtection="1">
      <alignment vertical="center"/>
      <protection locked="0"/>
    </xf>
    <xf numFmtId="0" fontId="18" fillId="21" borderId="1" xfId="0" applyFont="1" applyFill="1" applyBorder="1" applyAlignment="1">
      <alignment horizontal="center" vertical="center"/>
    </xf>
    <xf numFmtId="0" fontId="30" fillId="21" borderId="1" xfId="0" applyFont="1" applyFill="1" applyBorder="1" applyAlignment="1">
      <alignment horizontal="center" vertical="center"/>
    </xf>
    <xf numFmtId="0" fontId="19" fillId="21" borderId="1" xfId="0" applyFont="1" applyFill="1" applyBorder="1" applyAlignment="1">
      <alignment horizontal="center" vertical="center"/>
    </xf>
    <xf numFmtId="0" fontId="19" fillId="22" borderId="1" xfId="0" applyFont="1" applyFill="1" applyBorder="1" applyAlignment="1">
      <alignment horizontal="center" vertical="center"/>
    </xf>
    <xf numFmtId="0" fontId="18" fillId="22" borderId="3" xfId="0" applyFont="1" applyFill="1" applyBorder="1" applyAlignment="1">
      <alignment horizontal="center" vertical="center"/>
    </xf>
    <xf numFmtId="176" fontId="0" fillId="4" borderId="41" xfId="0" applyNumberFormat="1" applyFill="1" applyBorder="1" applyAlignment="1" applyProtection="1">
      <alignment horizontal="left" vertical="center" indent="1"/>
      <protection locked="0"/>
    </xf>
    <xf numFmtId="56" fontId="24" fillId="4" borderId="43" xfId="0" applyNumberFormat="1" applyFont="1" applyFill="1" applyBorder="1" applyAlignment="1" applyProtection="1">
      <alignment horizontal="left" vertical="center" indent="1"/>
      <protection locked="0"/>
    </xf>
    <xf numFmtId="20" fontId="23" fillId="4" borderId="43" xfId="1" applyNumberFormat="1" applyFont="1" applyFill="1" applyBorder="1" applyAlignment="1" applyProtection="1">
      <alignment horizontal="left" vertical="center" indent="1" shrinkToFit="1"/>
      <protection locked="0"/>
    </xf>
    <xf numFmtId="0" fontId="23" fillId="4" borderId="41" xfId="0" applyFont="1" applyFill="1" applyBorder="1" applyAlignment="1" applyProtection="1">
      <alignment horizontal="left" vertical="center" indent="1" shrinkToFit="1"/>
      <protection locked="0"/>
    </xf>
    <xf numFmtId="0" fontId="24" fillId="4" borderId="42" xfId="0" applyFont="1" applyFill="1" applyBorder="1" applyAlignment="1" applyProtection="1">
      <alignment horizontal="left" vertical="center" indent="1"/>
      <protection locked="0"/>
    </xf>
    <xf numFmtId="0" fontId="23" fillId="4" borderId="42" xfId="0" applyFont="1" applyFill="1" applyBorder="1" applyAlignment="1" applyProtection="1">
      <alignment horizontal="left" vertical="center" indent="1"/>
      <protection locked="0"/>
    </xf>
    <xf numFmtId="0" fontId="23" fillId="4" borderId="42" xfId="0" applyFont="1" applyFill="1" applyBorder="1" applyAlignment="1" applyProtection="1">
      <alignment horizontal="left" vertical="center" indent="1" shrinkToFit="1"/>
      <protection locked="0"/>
    </xf>
    <xf numFmtId="0" fontId="23" fillId="4" borderId="43" xfId="0" applyFont="1" applyFill="1" applyBorder="1" applyAlignment="1" applyProtection="1">
      <alignment horizontal="left" vertical="center" indent="1" shrinkToFit="1"/>
      <protection locked="0"/>
    </xf>
    <xf numFmtId="0" fontId="23" fillId="4" borderId="54" xfId="0" applyFont="1" applyFill="1" applyBorder="1" applyAlignment="1" applyProtection="1">
      <alignment horizontal="left" vertical="center" indent="1" shrinkToFit="1"/>
      <protection locked="0"/>
    </xf>
    <xf numFmtId="0" fontId="43" fillId="4" borderId="47" xfId="0" applyFont="1" applyFill="1" applyBorder="1" applyAlignment="1">
      <alignment horizontal="right" vertical="center" shrinkToFit="1"/>
    </xf>
    <xf numFmtId="0" fontId="44" fillId="4" borderId="49" xfId="0" applyFont="1" applyFill="1" applyBorder="1" applyAlignment="1">
      <alignment vertical="top"/>
    </xf>
    <xf numFmtId="0" fontId="45" fillId="4" borderId="50" xfId="0" applyFont="1" applyFill="1" applyBorder="1" applyAlignment="1">
      <alignment vertical="top"/>
    </xf>
    <xf numFmtId="0" fontId="45" fillId="4" borderId="51" xfId="0" applyFont="1" applyFill="1" applyBorder="1" applyAlignment="1">
      <alignment vertical="top"/>
    </xf>
    <xf numFmtId="0" fontId="9" fillId="4" borderId="41" xfId="0" applyFont="1" applyFill="1" applyBorder="1" applyAlignment="1" applyProtection="1">
      <alignment horizontal="left" vertical="center" indent="1"/>
      <protection locked="0"/>
    </xf>
    <xf numFmtId="0" fontId="9" fillId="4" borderId="42" xfId="0" applyFont="1" applyFill="1" applyBorder="1" applyAlignment="1" applyProtection="1">
      <alignment horizontal="left" vertical="center" indent="1"/>
      <protection locked="0"/>
    </xf>
    <xf numFmtId="0" fontId="9" fillId="4" borderId="42" xfId="0" applyFont="1" applyFill="1" applyBorder="1" applyAlignment="1" applyProtection="1">
      <alignment horizontal="left" vertical="center" indent="1" shrinkToFit="1"/>
      <protection locked="0"/>
    </xf>
    <xf numFmtId="38" fontId="38" fillId="4" borderId="61" xfId="1" applyFont="1" applyFill="1" applyBorder="1" applyAlignment="1" applyProtection="1">
      <alignment horizontal="right" vertical="center"/>
    </xf>
    <xf numFmtId="38" fontId="27" fillId="4" borderId="62" xfId="1" applyFont="1" applyFill="1" applyBorder="1" applyAlignment="1" applyProtection="1">
      <alignment horizontal="right" vertical="center"/>
    </xf>
    <xf numFmtId="38" fontId="38" fillId="4" borderId="64" xfId="1" applyFont="1" applyFill="1" applyBorder="1" applyAlignment="1" applyProtection="1">
      <alignment horizontal="right" vertical="center"/>
    </xf>
    <xf numFmtId="38" fontId="27" fillId="4" borderId="65" xfId="1" applyFont="1" applyFill="1" applyBorder="1" applyAlignment="1" applyProtection="1">
      <alignment horizontal="right" vertical="center"/>
    </xf>
    <xf numFmtId="38" fontId="48" fillId="4" borderId="67" xfId="1" applyFont="1" applyFill="1" applyBorder="1" applyAlignment="1" applyProtection="1">
      <alignment horizontal="right" vertical="center"/>
    </xf>
    <xf numFmtId="38" fontId="49" fillId="4" borderId="68" xfId="1" applyFont="1" applyFill="1" applyBorder="1" applyAlignment="1" applyProtection="1">
      <alignment horizontal="right" vertical="center" shrinkToFit="1"/>
    </xf>
    <xf numFmtId="0" fontId="51" fillId="4" borderId="0" xfId="0" applyFont="1" applyFill="1">
      <alignment vertical="center"/>
    </xf>
    <xf numFmtId="0" fontId="52" fillId="4" borderId="0" xfId="0" applyFont="1" applyFill="1">
      <alignment vertical="center"/>
    </xf>
    <xf numFmtId="0" fontId="53" fillId="4" borderId="0" xfId="0" applyFont="1" applyFill="1">
      <alignment vertical="center"/>
    </xf>
    <xf numFmtId="0" fontId="54" fillId="4" borderId="0" xfId="0" applyFont="1" applyFill="1">
      <alignment vertical="center"/>
    </xf>
    <xf numFmtId="0" fontId="55" fillId="4" borderId="0" xfId="0" applyFont="1" applyFill="1">
      <alignment vertical="center"/>
    </xf>
    <xf numFmtId="0" fontId="57" fillId="4" borderId="0" xfId="0" applyFont="1" applyFill="1">
      <alignment vertical="center"/>
    </xf>
    <xf numFmtId="0" fontId="60" fillId="4" borderId="0" xfId="0" applyFont="1" applyFill="1">
      <alignment vertical="center"/>
    </xf>
    <xf numFmtId="20" fontId="18" fillId="14" borderId="1" xfId="1" applyNumberFormat="1" applyFont="1" applyFill="1" applyBorder="1" applyAlignment="1" applyProtection="1">
      <alignment vertical="center"/>
      <protection locked="0"/>
    </xf>
    <xf numFmtId="56" fontId="18" fillId="20" borderId="1" xfId="0" applyNumberFormat="1" applyFont="1" applyFill="1" applyBorder="1">
      <alignment vertical="center"/>
    </xf>
    <xf numFmtId="38" fontId="18" fillId="14" borderId="1" xfId="0" applyNumberFormat="1" applyFont="1" applyFill="1" applyBorder="1">
      <alignment vertical="center"/>
    </xf>
    <xf numFmtId="38" fontId="18" fillId="16" borderId="11" xfId="0" applyNumberFormat="1" applyFont="1" applyFill="1" applyBorder="1">
      <alignment vertical="center"/>
    </xf>
    <xf numFmtId="0" fontId="68" fillId="4" borderId="0" xfId="0" applyFont="1" applyFill="1">
      <alignment vertical="center"/>
    </xf>
    <xf numFmtId="0" fontId="61" fillId="4" borderId="0" xfId="0" applyFont="1" applyFill="1">
      <alignment vertical="center"/>
    </xf>
    <xf numFmtId="0" fontId="12" fillId="4" borderId="41" xfId="0" applyFont="1" applyFill="1" applyBorder="1" applyAlignment="1" applyProtection="1">
      <alignment horizontal="left" vertical="center" indent="1"/>
      <protection locked="0"/>
    </xf>
    <xf numFmtId="0" fontId="12" fillId="4" borderId="42" xfId="0" applyFont="1" applyFill="1" applyBorder="1" applyAlignment="1" applyProtection="1">
      <alignment horizontal="left" vertical="center" indent="1"/>
      <protection locked="0"/>
    </xf>
    <xf numFmtId="0" fontId="12" fillId="4" borderId="42" xfId="0" applyFont="1" applyFill="1" applyBorder="1" applyAlignment="1" applyProtection="1">
      <alignment horizontal="left" vertical="center" indent="1" shrinkToFit="1"/>
      <protection locked="0"/>
    </xf>
    <xf numFmtId="0" fontId="12" fillId="4" borderId="43" xfId="0" applyFont="1" applyFill="1" applyBorder="1" applyAlignment="1" applyProtection="1">
      <alignment horizontal="left" vertical="center" indent="1"/>
      <protection locked="0"/>
    </xf>
    <xf numFmtId="0" fontId="71" fillId="5" borderId="0" xfId="19" applyFont="1" applyFill="1">
      <alignment vertical="center"/>
    </xf>
    <xf numFmtId="0" fontId="15" fillId="5" borderId="0" xfId="0" applyFont="1" applyFill="1">
      <alignment vertical="center"/>
    </xf>
    <xf numFmtId="0" fontId="0" fillId="8" borderId="0" xfId="0" applyFill="1">
      <alignment vertical="center"/>
    </xf>
    <xf numFmtId="179" fontId="12" fillId="4" borderId="41" xfId="0" applyNumberFormat="1" applyFont="1" applyFill="1" applyBorder="1" applyAlignment="1" applyProtection="1">
      <alignment horizontal="left" vertical="center" indent="1"/>
      <protection locked="0"/>
    </xf>
    <xf numFmtId="0" fontId="9" fillId="23" borderId="0" xfId="0" applyFont="1" applyFill="1">
      <alignment vertical="center"/>
    </xf>
    <xf numFmtId="0" fontId="9" fillId="23" borderId="0" xfId="0" applyFont="1" applyFill="1" applyProtection="1">
      <alignment vertical="center"/>
      <protection locked="0"/>
    </xf>
    <xf numFmtId="0" fontId="57" fillId="4" borderId="59" xfId="0" applyFont="1" applyFill="1" applyBorder="1" applyAlignment="1">
      <alignment horizontal="center" vertical="center"/>
    </xf>
    <xf numFmtId="5" fontId="23" fillId="4" borderId="41" xfId="0" applyNumberFormat="1" applyFont="1" applyFill="1" applyBorder="1" applyAlignment="1" applyProtection="1">
      <alignment horizontal="left" vertical="center" indent="1" shrinkToFit="1"/>
      <protection locked="0"/>
    </xf>
    <xf numFmtId="38" fontId="24" fillId="4" borderId="42" xfId="1" applyFont="1" applyFill="1" applyBorder="1" applyAlignment="1" applyProtection="1">
      <alignment horizontal="left" vertical="center" indent="1"/>
      <protection locked="0"/>
    </xf>
    <xf numFmtId="38" fontId="24" fillId="4" borderId="43" xfId="1" applyFont="1" applyFill="1" applyBorder="1" applyAlignment="1" applyProtection="1">
      <alignment horizontal="left" vertical="center" indent="1"/>
      <protection locked="0"/>
    </xf>
    <xf numFmtId="0" fontId="57" fillId="3" borderId="41" xfId="0" applyFont="1" applyFill="1" applyBorder="1" applyAlignment="1">
      <alignment horizontal="center" vertical="center"/>
    </xf>
    <xf numFmtId="0" fontId="57" fillId="3" borderId="42" xfId="0" applyFont="1" applyFill="1" applyBorder="1" applyAlignment="1">
      <alignment horizontal="center" vertical="center"/>
    </xf>
    <xf numFmtId="0" fontId="57" fillId="3" borderId="43" xfId="0" applyFont="1" applyFill="1" applyBorder="1" applyAlignment="1">
      <alignment horizontal="center" vertical="center"/>
    </xf>
    <xf numFmtId="0" fontId="57" fillId="3" borderId="41" xfId="0" applyFont="1" applyFill="1" applyBorder="1" applyAlignment="1" applyProtection="1">
      <alignment horizontal="center" vertical="center"/>
      <protection locked="0"/>
    </xf>
    <xf numFmtId="0" fontId="57" fillId="3" borderId="42" xfId="0" applyFont="1" applyFill="1" applyBorder="1" applyAlignment="1" applyProtection="1">
      <alignment horizontal="center" vertical="center"/>
      <protection locked="0"/>
    </xf>
    <xf numFmtId="0" fontId="57" fillId="3" borderId="43" xfId="0" applyFont="1" applyFill="1" applyBorder="1" applyAlignment="1" applyProtection="1">
      <alignment horizontal="center" vertical="center"/>
      <protection locked="0"/>
    </xf>
    <xf numFmtId="0" fontId="9" fillId="5" borderId="0" xfId="0" applyFont="1" applyFill="1">
      <alignment vertical="center"/>
    </xf>
    <xf numFmtId="0" fontId="26" fillId="5" borderId="0" xfId="0" applyFont="1" applyFill="1">
      <alignment vertical="center"/>
    </xf>
    <xf numFmtId="0" fontId="10" fillId="5" borderId="0" xfId="0" applyFont="1" applyFill="1">
      <alignment vertical="center"/>
    </xf>
    <xf numFmtId="0" fontId="16" fillId="5" borderId="0" xfId="0" applyFont="1" applyFill="1">
      <alignment vertical="center"/>
    </xf>
    <xf numFmtId="38" fontId="15" fillId="5" borderId="0" xfId="1" applyFont="1" applyFill="1" applyAlignment="1">
      <alignment horizontal="right" vertical="center"/>
    </xf>
    <xf numFmtId="38" fontId="15" fillId="5" borderId="0" xfId="1" applyFont="1" applyFill="1" applyAlignment="1">
      <alignment horizontal="left" vertical="center"/>
    </xf>
    <xf numFmtId="0" fontId="15" fillId="5" borderId="0" xfId="0" applyFont="1" applyFill="1" applyProtection="1">
      <alignment vertical="center"/>
      <protection locked="0"/>
    </xf>
    <xf numFmtId="0" fontId="15" fillId="5" borderId="0" xfId="0" applyFont="1" applyFill="1" applyAlignment="1">
      <alignment horizontal="left" vertical="center"/>
    </xf>
    <xf numFmtId="0" fontId="46" fillId="5" borderId="0" xfId="0" applyFont="1" applyFill="1" applyAlignment="1" applyProtection="1">
      <alignment horizontal="left" vertical="top"/>
      <protection locked="0"/>
    </xf>
    <xf numFmtId="0" fontId="46" fillId="5" borderId="0" xfId="0" applyFont="1" applyFill="1" applyAlignment="1" applyProtection="1">
      <alignment horizontal="left"/>
      <protection locked="0"/>
    </xf>
    <xf numFmtId="0" fontId="46" fillId="5" borderId="0" xfId="0" applyFont="1" applyFill="1" applyAlignment="1" applyProtection="1">
      <alignment horizontal="left" vertical="center"/>
      <protection locked="0"/>
    </xf>
    <xf numFmtId="38" fontId="57" fillId="4" borderId="58" xfId="0" applyNumberFormat="1" applyFont="1" applyFill="1" applyBorder="1" applyAlignment="1">
      <alignment horizontal="center" vertical="center"/>
    </xf>
    <xf numFmtId="38" fontId="73" fillId="5" borderId="0" xfId="1" applyFont="1" applyFill="1" applyAlignment="1">
      <alignment horizontal="right" vertical="center"/>
    </xf>
    <xf numFmtId="38" fontId="73" fillId="5" borderId="0" xfId="1" applyFont="1" applyFill="1" applyAlignment="1">
      <alignment horizontal="left" vertical="center"/>
    </xf>
    <xf numFmtId="0" fontId="73" fillId="5" borderId="0" xfId="0" applyFont="1" applyFill="1">
      <alignment vertical="center"/>
    </xf>
    <xf numFmtId="0" fontId="73" fillId="5" borderId="0" xfId="0" applyFont="1" applyFill="1" applyAlignment="1">
      <alignment horizontal="left" vertical="center"/>
    </xf>
    <xf numFmtId="38" fontId="73" fillId="5" borderId="0" xfId="1" applyFont="1" applyFill="1">
      <alignment vertical="center"/>
    </xf>
    <xf numFmtId="38" fontId="50" fillId="5" borderId="0" xfId="1" applyFont="1" applyFill="1" applyAlignment="1">
      <alignment horizontal="right" vertical="center"/>
    </xf>
    <xf numFmtId="38" fontId="50" fillId="5" borderId="0" xfId="1" applyFont="1" applyFill="1" applyAlignment="1">
      <alignment horizontal="left" vertical="center"/>
    </xf>
    <xf numFmtId="38" fontId="75" fillId="4" borderId="1" xfId="1" applyFont="1" applyFill="1" applyBorder="1" applyAlignment="1" applyProtection="1">
      <alignment horizontal="center" vertical="center"/>
      <protection locked="0"/>
    </xf>
    <xf numFmtId="38" fontId="75" fillId="6" borderId="1" xfId="1" applyFont="1" applyFill="1" applyBorder="1" applyAlignment="1" applyProtection="1">
      <alignment horizontal="center" vertical="center"/>
      <protection locked="0"/>
    </xf>
    <xf numFmtId="38" fontId="0" fillId="6" borderId="1" xfId="1" applyFont="1" applyFill="1" applyBorder="1" applyAlignment="1" applyProtection="1">
      <alignment horizontal="right" vertical="center"/>
      <protection locked="0"/>
    </xf>
    <xf numFmtId="0" fontId="57" fillId="8" borderId="78" xfId="2" applyFont="1" applyFill="1" applyBorder="1" applyAlignment="1">
      <alignment horizontal="center" vertical="center"/>
    </xf>
    <xf numFmtId="38" fontId="57" fillId="8" borderId="78" xfId="9" applyFont="1" applyFill="1" applyBorder="1" applyAlignment="1">
      <alignment horizontal="center" vertical="center"/>
    </xf>
    <xf numFmtId="180" fontId="57" fillId="8" borderId="78" xfId="9" applyNumberFormat="1" applyFont="1" applyFill="1" applyBorder="1">
      <alignment vertical="center"/>
    </xf>
    <xf numFmtId="38" fontId="0" fillId="4" borderId="0" xfId="1" applyFont="1" applyFill="1" applyAlignment="1" applyProtection="1">
      <alignment vertical="center" wrapText="1"/>
      <protection locked="0"/>
    </xf>
    <xf numFmtId="38" fontId="0" fillId="4" borderId="1" xfId="1" applyFont="1" applyFill="1" applyBorder="1" applyAlignment="1" applyProtection="1">
      <alignment vertical="center" wrapText="1"/>
      <protection locked="0"/>
    </xf>
    <xf numFmtId="38" fontId="0" fillId="6" borderId="1" xfId="1" applyFont="1" applyFill="1" applyBorder="1" applyAlignment="1" applyProtection="1">
      <alignment vertical="center" wrapText="1"/>
      <protection locked="0"/>
    </xf>
    <xf numFmtId="38" fontId="0" fillId="4" borderId="0" xfId="1" applyFont="1" applyFill="1" applyAlignment="1" applyProtection="1">
      <alignment horizontal="right" vertical="center" wrapText="1"/>
      <protection locked="0"/>
    </xf>
    <xf numFmtId="38" fontId="0" fillId="4" borderId="1" xfId="1" applyFont="1" applyFill="1" applyBorder="1" applyAlignment="1" applyProtection="1">
      <alignment horizontal="right" vertical="center" wrapText="1"/>
      <protection locked="0"/>
    </xf>
    <xf numFmtId="38" fontId="0" fillId="6" borderId="1" xfId="1" applyFont="1" applyFill="1" applyBorder="1" applyAlignment="1" applyProtection="1">
      <alignment horizontal="right" vertical="center" wrapText="1"/>
      <protection locked="0"/>
    </xf>
    <xf numFmtId="0" fontId="0" fillId="0" borderId="1" xfId="0" applyBorder="1" applyProtection="1">
      <alignment vertical="center"/>
      <protection locked="0"/>
    </xf>
    <xf numFmtId="0" fontId="78" fillId="26" borderId="49" xfId="0" applyFont="1" applyFill="1" applyBorder="1" applyAlignment="1">
      <alignment vertical="top"/>
    </xf>
    <xf numFmtId="0" fontId="79" fillId="26" borderId="50" xfId="0" applyFont="1" applyFill="1" applyBorder="1" applyAlignment="1">
      <alignment vertical="top"/>
    </xf>
    <xf numFmtId="0" fontId="0" fillId="27" borderId="0" xfId="0" applyFill="1">
      <alignment vertical="center"/>
    </xf>
    <xf numFmtId="0" fontId="0" fillId="24" borderId="0" xfId="0" applyFill="1">
      <alignment vertical="center"/>
    </xf>
    <xf numFmtId="0" fontId="0" fillId="2" borderId="0" xfId="0" applyFill="1">
      <alignment vertical="center"/>
    </xf>
    <xf numFmtId="0" fontId="0" fillId="25" borderId="0" xfId="0" applyFill="1">
      <alignment vertical="center"/>
    </xf>
    <xf numFmtId="38" fontId="0" fillId="27" borderId="0" xfId="1" applyFont="1" applyFill="1">
      <alignment vertical="center"/>
    </xf>
    <xf numFmtId="38" fontId="0" fillId="8" borderId="0" xfId="1" applyFont="1" applyFill="1">
      <alignment vertical="center"/>
    </xf>
    <xf numFmtId="38" fontId="0" fillId="24" borderId="0" xfId="1" applyFont="1" applyFill="1">
      <alignment vertical="center"/>
    </xf>
    <xf numFmtId="38" fontId="0" fillId="2" borderId="0" xfId="1" applyFont="1" applyFill="1">
      <alignment vertical="center"/>
    </xf>
    <xf numFmtId="38" fontId="0" fillId="25" borderId="0" xfId="1" applyFont="1" applyFill="1">
      <alignment vertical="center"/>
    </xf>
    <xf numFmtId="0" fontId="57" fillId="8" borderId="60" xfId="0" applyFont="1" applyFill="1" applyBorder="1" applyAlignment="1" applyProtection="1">
      <alignment horizontal="center" vertical="center"/>
      <protection locked="0"/>
    </xf>
    <xf numFmtId="0" fontId="57" fillId="8" borderId="62" xfId="0" applyFont="1" applyFill="1" applyBorder="1" applyAlignment="1" applyProtection="1">
      <alignment horizontal="center" vertical="center"/>
      <protection locked="0"/>
    </xf>
    <xf numFmtId="0" fontId="57" fillId="8" borderId="63" xfId="0" applyFont="1" applyFill="1" applyBorder="1" applyAlignment="1" applyProtection="1">
      <alignment horizontal="center" vertical="center"/>
      <protection locked="0"/>
    </xf>
    <xf numFmtId="0" fontId="57" fillId="8" borderId="65" xfId="0" applyFont="1" applyFill="1" applyBorder="1" applyAlignment="1" applyProtection="1">
      <alignment horizontal="center" vertical="center"/>
      <protection locked="0"/>
    </xf>
    <xf numFmtId="0" fontId="57" fillId="24" borderId="60" xfId="0" applyFont="1" applyFill="1" applyBorder="1" applyAlignment="1" applyProtection="1">
      <alignment horizontal="center" vertical="center"/>
      <protection locked="0"/>
    </xf>
    <xf numFmtId="0" fontId="57" fillId="24" borderId="62" xfId="0" applyFont="1" applyFill="1" applyBorder="1" applyAlignment="1" applyProtection="1">
      <alignment horizontal="center" vertical="center"/>
      <protection locked="0"/>
    </xf>
    <xf numFmtId="0" fontId="57" fillId="24" borderId="63" xfId="0" applyFont="1" applyFill="1" applyBorder="1" applyAlignment="1" applyProtection="1">
      <alignment horizontal="center" vertical="center" wrapText="1"/>
      <protection locked="0"/>
    </xf>
    <xf numFmtId="0" fontId="57" fillId="24" borderId="65" xfId="0" applyFont="1" applyFill="1" applyBorder="1" applyAlignment="1" applyProtection="1">
      <alignment horizontal="center" vertical="center" wrapText="1"/>
      <protection locked="0"/>
    </xf>
    <xf numFmtId="0" fontId="57" fillId="24" borderId="63" xfId="0" applyFont="1" applyFill="1" applyBorder="1" applyAlignment="1" applyProtection="1">
      <alignment horizontal="center" vertical="center"/>
      <protection locked="0"/>
    </xf>
    <xf numFmtId="0" fontId="57" fillId="24" borderId="65" xfId="0" applyFont="1" applyFill="1" applyBorder="1" applyAlignment="1" applyProtection="1">
      <alignment horizontal="center" vertical="center"/>
      <protection locked="0"/>
    </xf>
    <xf numFmtId="0" fontId="57" fillId="24" borderId="66" xfId="0" applyFont="1" applyFill="1" applyBorder="1" applyAlignment="1" applyProtection="1">
      <alignment horizontal="center" vertical="center"/>
      <protection locked="0"/>
    </xf>
    <xf numFmtId="0" fontId="57" fillId="24" borderId="68" xfId="0" applyFont="1" applyFill="1" applyBorder="1" applyAlignment="1" applyProtection="1">
      <alignment horizontal="center" vertical="center"/>
      <protection locked="0"/>
    </xf>
    <xf numFmtId="0" fontId="59" fillId="5" borderId="0" xfId="0" applyFont="1" applyFill="1" applyAlignment="1">
      <alignment horizontal="left" vertical="top"/>
    </xf>
    <xf numFmtId="0" fontId="65" fillId="5" borderId="0" xfId="0" applyFont="1" applyFill="1">
      <alignment vertical="center"/>
    </xf>
    <xf numFmtId="0" fontId="57" fillId="4" borderId="57" xfId="0" applyFont="1" applyFill="1" applyBorder="1">
      <alignment vertical="center"/>
    </xf>
    <xf numFmtId="0" fontId="57" fillId="4" borderId="58" xfId="0" applyFont="1" applyFill="1" applyBorder="1" applyAlignment="1">
      <alignment horizontal="center" vertical="center"/>
    </xf>
    <xf numFmtId="0" fontId="57" fillId="4" borderId="60" xfId="0" applyFont="1" applyFill="1" applyBorder="1" applyAlignment="1">
      <alignment horizontal="left" vertical="center" indent="1"/>
    </xf>
    <xf numFmtId="0" fontId="57" fillId="4" borderId="63" xfId="0" applyFont="1" applyFill="1" applyBorder="1" applyAlignment="1">
      <alignment horizontal="left" vertical="center" indent="1"/>
    </xf>
    <xf numFmtId="0" fontId="57" fillId="4" borderId="66" xfId="0" applyFont="1" applyFill="1" applyBorder="1" applyAlignment="1">
      <alignment horizontal="left" vertical="center" indent="1"/>
    </xf>
    <xf numFmtId="38" fontId="57" fillId="4" borderId="57" xfId="0" applyNumberFormat="1" applyFont="1" applyFill="1" applyBorder="1" applyAlignment="1">
      <alignment horizontal="left" vertical="center" indent="1"/>
    </xf>
    <xf numFmtId="0" fontId="57" fillId="5" borderId="60" xfId="0" applyFont="1" applyFill="1" applyBorder="1" applyAlignment="1" applyProtection="1">
      <alignment horizontal="center" vertical="center"/>
      <protection locked="0"/>
    </xf>
    <xf numFmtId="0" fontId="57" fillId="5" borderId="62" xfId="0" applyFont="1" applyFill="1" applyBorder="1" applyAlignment="1" applyProtection="1">
      <alignment horizontal="center" vertical="center"/>
      <protection locked="0"/>
    </xf>
    <xf numFmtId="0" fontId="57" fillId="5" borderId="63" xfId="0" applyFont="1" applyFill="1" applyBorder="1" applyAlignment="1" applyProtection="1">
      <alignment horizontal="center" vertical="center"/>
      <protection locked="0"/>
    </xf>
    <xf numFmtId="0" fontId="57" fillId="5" borderId="65" xfId="0" applyFont="1" applyFill="1" applyBorder="1" applyAlignment="1" applyProtection="1">
      <alignment horizontal="center" vertical="center"/>
      <protection locked="0"/>
    </xf>
    <xf numFmtId="0" fontId="57" fillId="5" borderId="66" xfId="0" applyFont="1" applyFill="1" applyBorder="1" applyAlignment="1" applyProtection="1">
      <alignment horizontal="center" vertical="center"/>
      <protection locked="0"/>
    </xf>
    <xf numFmtId="0" fontId="57" fillId="5" borderId="68" xfId="0" applyFont="1" applyFill="1" applyBorder="1" applyAlignment="1" applyProtection="1">
      <alignment horizontal="center" vertical="center"/>
      <protection locked="0"/>
    </xf>
    <xf numFmtId="0" fontId="57" fillId="5" borderId="63" xfId="0" applyFont="1" applyFill="1" applyBorder="1" applyAlignment="1" applyProtection="1">
      <alignment horizontal="center" vertical="center" wrapText="1"/>
      <protection locked="0"/>
    </xf>
    <xf numFmtId="0" fontId="57" fillId="5" borderId="65" xfId="0" applyFont="1" applyFill="1" applyBorder="1" applyAlignment="1" applyProtection="1">
      <alignment horizontal="center" vertical="center" wrapText="1"/>
      <protection locked="0"/>
    </xf>
    <xf numFmtId="0" fontId="57" fillId="5" borderId="66" xfId="0" applyFont="1" applyFill="1" applyBorder="1" applyAlignment="1" applyProtection="1">
      <alignment horizontal="center" vertical="center" wrapText="1"/>
      <protection locked="0"/>
    </xf>
    <xf numFmtId="0" fontId="57" fillId="5" borderId="68" xfId="0" applyFont="1" applyFill="1" applyBorder="1" applyAlignment="1" applyProtection="1">
      <alignment horizontal="center" vertical="center" wrapText="1"/>
      <protection locked="0"/>
    </xf>
    <xf numFmtId="0" fontId="57" fillId="8" borderId="66" xfId="0" applyFont="1" applyFill="1" applyBorder="1" applyAlignment="1" applyProtection="1">
      <alignment horizontal="center" vertical="center"/>
      <protection locked="0"/>
    </xf>
    <xf numFmtId="0" fontId="57" fillId="8" borderId="68" xfId="0" applyFont="1" applyFill="1" applyBorder="1" applyAlignment="1" applyProtection="1">
      <alignment horizontal="center" vertical="center"/>
      <protection locked="0"/>
    </xf>
    <xf numFmtId="0" fontId="51" fillId="23" borderId="0" xfId="0" applyFont="1" applyFill="1">
      <alignment vertical="center"/>
    </xf>
    <xf numFmtId="0" fontId="58" fillId="9" borderId="0" xfId="0" applyFont="1" applyFill="1">
      <alignment vertical="center"/>
    </xf>
    <xf numFmtId="0" fontId="51" fillId="9" borderId="0" xfId="0" applyFont="1" applyFill="1">
      <alignment vertical="center"/>
    </xf>
    <xf numFmtId="42" fontId="68" fillId="4" borderId="26" xfId="0" applyNumberFormat="1" applyFont="1" applyFill="1" applyBorder="1" applyAlignment="1" applyProtection="1">
      <alignment horizontal="center" vertical="center"/>
      <protection locked="0"/>
    </xf>
    <xf numFmtId="0" fontId="61" fillId="5" borderId="5" xfId="0" applyFont="1" applyFill="1" applyBorder="1" applyAlignment="1">
      <alignment horizontal="center" vertical="center"/>
    </xf>
    <xf numFmtId="0" fontId="61" fillId="4" borderId="5" xfId="0" applyFont="1" applyFill="1" applyBorder="1" applyAlignment="1">
      <alignment horizontal="center" vertical="center"/>
    </xf>
    <xf numFmtId="0" fontId="36" fillId="23" borderId="92" xfId="0" applyFont="1" applyFill="1" applyBorder="1" applyAlignment="1">
      <alignment horizontal="left" indent="1"/>
    </xf>
    <xf numFmtId="0" fontId="51" fillId="23" borderId="92" xfId="0" applyFont="1" applyFill="1" applyBorder="1">
      <alignment vertical="center"/>
    </xf>
    <xf numFmtId="0" fontId="51" fillId="28" borderId="92" xfId="0" applyFont="1" applyFill="1" applyBorder="1">
      <alignment vertical="center"/>
    </xf>
    <xf numFmtId="0" fontId="36" fillId="28" borderId="92" xfId="0" applyFont="1" applyFill="1" applyBorder="1" applyAlignment="1">
      <alignment horizontal="left" indent="1"/>
    </xf>
    <xf numFmtId="0" fontId="69" fillId="0" borderId="95" xfId="0" applyFont="1" applyBorder="1" applyAlignment="1" applyProtection="1">
      <alignment horizontal="center" vertical="center"/>
      <protection locked="0"/>
    </xf>
    <xf numFmtId="0" fontId="69" fillId="4" borderId="95" xfId="0" applyFont="1" applyFill="1" applyBorder="1" applyAlignment="1" applyProtection="1">
      <alignment horizontal="center" vertical="center"/>
      <protection locked="0"/>
    </xf>
    <xf numFmtId="42" fontId="68" fillId="4" borderId="101" xfId="0" applyNumberFormat="1" applyFont="1" applyFill="1" applyBorder="1" applyAlignment="1" applyProtection="1">
      <alignment horizontal="center" vertical="center"/>
      <protection locked="0"/>
    </xf>
    <xf numFmtId="0" fontId="88" fillId="29" borderId="0" xfId="0" applyFont="1" applyFill="1">
      <alignment vertical="center"/>
    </xf>
    <xf numFmtId="0" fontId="88" fillId="0" borderId="0" xfId="0" applyFont="1">
      <alignment vertical="center"/>
    </xf>
    <xf numFmtId="0" fontId="88" fillId="29" borderId="0" xfId="0" applyFont="1" applyFill="1" applyAlignment="1">
      <alignment horizontal="left" vertical="center" indent="1"/>
    </xf>
    <xf numFmtId="0" fontId="51" fillId="12" borderId="0" xfId="0" applyFont="1" applyFill="1">
      <alignment vertical="center"/>
    </xf>
    <xf numFmtId="0" fontId="88" fillId="12" borderId="0" xfId="0" applyFont="1" applyFill="1">
      <alignment vertical="center"/>
    </xf>
    <xf numFmtId="0" fontId="88" fillId="12" borderId="0" xfId="0" applyFont="1" applyFill="1" applyAlignment="1">
      <alignment horizontal="left" vertical="center" indent="1"/>
    </xf>
    <xf numFmtId="0" fontId="68" fillId="4" borderId="0" xfId="0" applyFont="1" applyFill="1" applyAlignment="1">
      <alignment horizontal="left" vertical="center" indent="1"/>
    </xf>
    <xf numFmtId="0" fontId="88" fillId="30" borderId="0" xfId="0" applyFont="1" applyFill="1" applyAlignment="1">
      <alignment horizontal="left" vertical="center" indent="1"/>
    </xf>
    <xf numFmtId="0" fontId="51" fillId="30" borderId="0" xfId="0" applyFont="1" applyFill="1">
      <alignment vertical="center"/>
    </xf>
    <xf numFmtId="0" fontId="88" fillId="31" borderId="0" xfId="0" applyFont="1" applyFill="1" applyAlignment="1">
      <alignment horizontal="left" vertical="center" indent="1"/>
    </xf>
    <xf numFmtId="0" fontId="51" fillId="31" borderId="0" xfId="0" applyFont="1" applyFill="1">
      <alignment vertical="center"/>
    </xf>
    <xf numFmtId="0" fontId="88" fillId="30" borderId="0" xfId="0" applyFont="1" applyFill="1">
      <alignment vertical="center"/>
    </xf>
    <xf numFmtId="0" fontId="88" fillId="31" borderId="0" xfId="0" applyFont="1" applyFill="1">
      <alignment vertical="center"/>
    </xf>
    <xf numFmtId="0" fontId="68" fillId="4" borderId="0" xfId="0" applyFont="1" applyFill="1" applyAlignment="1">
      <alignment horizontal="left" vertical="center" indent="2"/>
    </xf>
    <xf numFmtId="0" fontId="51" fillId="4" borderId="23" xfId="0" applyFont="1" applyFill="1" applyBorder="1">
      <alignment vertical="center"/>
    </xf>
    <xf numFmtId="0" fontId="51" fillId="4" borderId="22" xfId="0" applyFont="1" applyFill="1" applyBorder="1">
      <alignment vertical="center"/>
    </xf>
    <xf numFmtId="0" fontId="51" fillId="4" borderId="13" xfId="0" applyFont="1" applyFill="1" applyBorder="1">
      <alignment vertical="center"/>
    </xf>
    <xf numFmtId="0" fontId="51" fillId="4" borderId="14" xfId="0" applyFont="1" applyFill="1" applyBorder="1">
      <alignment vertical="center"/>
    </xf>
    <xf numFmtId="0" fontId="51" fillId="4" borderId="18" xfId="0" applyFont="1" applyFill="1" applyBorder="1">
      <alignment vertical="center"/>
    </xf>
    <xf numFmtId="0" fontId="91" fillId="23" borderId="0" xfId="0" applyFont="1" applyFill="1" applyAlignment="1">
      <alignment horizontal="left" vertical="top" indent="1"/>
    </xf>
    <xf numFmtId="0" fontId="54" fillId="23" borderId="0" xfId="0" applyFont="1" applyFill="1">
      <alignment vertical="center"/>
    </xf>
    <xf numFmtId="0" fontId="91" fillId="28" borderId="0" xfId="0" applyFont="1" applyFill="1" applyAlignment="1">
      <alignment horizontal="left" vertical="top" indent="1"/>
    </xf>
    <xf numFmtId="0" fontId="54" fillId="28" borderId="0" xfId="0" applyFont="1" applyFill="1">
      <alignment vertical="center"/>
    </xf>
    <xf numFmtId="0" fontId="9" fillId="26" borderId="50" xfId="0" applyFont="1" applyFill="1" applyBorder="1" applyAlignment="1">
      <alignment horizontal="left" vertical="center"/>
    </xf>
    <xf numFmtId="0" fontId="9" fillId="26" borderId="51" xfId="0" applyFont="1" applyFill="1" applyBorder="1" applyAlignment="1">
      <alignment horizontal="left" vertical="center"/>
    </xf>
    <xf numFmtId="0" fontId="57" fillId="8" borderId="60" xfId="0" applyFont="1" applyFill="1" applyBorder="1" applyAlignment="1">
      <alignment horizontal="center" vertical="center"/>
    </xf>
    <xf numFmtId="0" fontId="57" fillId="8" borderId="63" xfId="0" applyFont="1" applyFill="1" applyBorder="1" applyAlignment="1">
      <alignment horizontal="center" vertical="center"/>
    </xf>
    <xf numFmtId="0" fontId="57" fillId="8" borderId="85" xfId="0" applyFont="1" applyFill="1" applyBorder="1" applyAlignment="1">
      <alignment horizontal="center" vertical="center"/>
    </xf>
    <xf numFmtId="0" fontId="57" fillId="5" borderId="60" xfId="0" applyFont="1" applyFill="1" applyBorder="1" applyAlignment="1">
      <alignment horizontal="center" vertical="center"/>
    </xf>
    <xf numFmtId="0" fontId="57" fillId="5" borderId="66" xfId="0" applyFont="1" applyFill="1" applyBorder="1" applyAlignment="1">
      <alignment horizontal="center" vertical="center"/>
    </xf>
    <xf numFmtId="0" fontId="57" fillId="5" borderId="63" xfId="0" applyFont="1" applyFill="1" applyBorder="1" applyAlignment="1">
      <alignment horizontal="center" vertical="center"/>
    </xf>
    <xf numFmtId="0" fontId="57" fillId="8" borderId="65" xfId="0" applyFont="1" applyFill="1" applyBorder="1" applyAlignment="1">
      <alignment horizontal="center" vertical="center"/>
    </xf>
    <xf numFmtId="0" fontId="57" fillId="24" borderId="60" xfId="0" applyFont="1" applyFill="1" applyBorder="1" applyAlignment="1">
      <alignment horizontal="center" vertical="center"/>
    </xf>
    <xf numFmtId="0" fontId="57" fillId="24" borderId="63" xfId="0" applyFont="1" applyFill="1" applyBorder="1" applyAlignment="1">
      <alignment horizontal="center" vertical="center" wrapText="1"/>
    </xf>
    <xf numFmtId="0" fontId="57" fillId="24" borderId="63" xfId="0" applyFont="1" applyFill="1" applyBorder="1" applyAlignment="1">
      <alignment horizontal="center" vertical="center"/>
    </xf>
    <xf numFmtId="0" fontId="57" fillId="24" borderId="66" xfId="0" applyFont="1" applyFill="1" applyBorder="1" applyAlignment="1">
      <alignment horizontal="center" vertical="center"/>
    </xf>
    <xf numFmtId="0" fontId="9" fillId="32" borderId="0" xfId="0" applyFont="1" applyFill="1">
      <alignment vertical="center"/>
    </xf>
    <xf numFmtId="0" fontId="16" fillId="32" borderId="0" xfId="0" applyFont="1" applyFill="1" applyAlignment="1">
      <alignment horizontal="center" vertical="center"/>
    </xf>
    <xf numFmtId="0" fontId="10" fillId="32" borderId="0" xfId="0" applyFont="1" applyFill="1">
      <alignment vertical="center"/>
    </xf>
    <xf numFmtId="0" fontId="9" fillId="32" borderId="0" xfId="0" applyFont="1" applyFill="1" applyProtection="1">
      <alignment vertical="center"/>
      <protection locked="0"/>
    </xf>
    <xf numFmtId="0" fontId="10" fillId="32" borderId="0" xfId="0" applyFont="1" applyFill="1" applyProtection="1">
      <alignment vertical="center"/>
      <protection locked="0"/>
    </xf>
    <xf numFmtId="38" fontId="9" fillId="32" borderId="0" xfId="1" applyFont="1" applyFill="1" applyBorder="1" applyAlignment="1" applyProtection="1">
      <alignment horizontal="right" vertical="center"/>
      <protection locked="0"/>
    </xf>
    <xf numFmtId="38" fontId="9" fillId="32" borderId="0" xfId="1" applyFont="1" applyFill="1" applyBorder="1" applyProtection="1">
      <alignment vertical="center"/>
      <protection locked="0"/>
    </xf>
    <xf numFmtId="0" fontId="64" fillId="32" borderId="0" xfId="0" applyFont="1" applyFill="1">
      <alignment vertical="center"/>
    </xf>
    <xf numFmtId="0" fontId="39" fillId="32" borderId="0" xfId="0" applyFont="1" applyFill="1">
      <alignment vertical="center"/>
    </xf>
    <xf numFmtId="0" fontId="57" fillId="8" borderId="41" xfId="0" applyFont="1" applyFill="1" applyBorder="1" applyAlignment="1">
      <alignment horizontal="center" vertical="center"/>
    </xf>
    <xf numFmtId="0" fontId="57" fillId="8" borderId="42" xfId="0" applyFont="1" applyFill="1" applyBorder="1" applyAlignment="1">
      <alignment horizontal="center" vertical="center"/>
    </xf>
    <xf numFmtId="0" fontId="57" fillId="8" borderId="54" xfId="0" applyFont="1" applyFill="1" applyBorder="1" applyAlignment="1">
      <alignment horizontal="center" vertical="center"/>
    </xf>
    <xf numFmtId="0" fontId="57" fillId="5" borderId="79" xfId="0" applyFont="1" applyFill="1" applyBorder="1" applyAlignment="1">
      <alignment horizontal="center" vertical="center"/>
    </xf>
    <xf numFmtId="0" fontId="57" fillId="5" borderId="105" xfId="0" applyFont="1" applyFill="1" applyBorder="1" applyAlignment="1">
      <alignment horizontal="center" vertical="center"/>
    </xf>
    <xf numFmtId="0" fontId="57" fillId="5" borderId="103" xfId="0" applyFont="1" applyFill="1" applyBorder="1" applyAlignment="1">
      <alignment horizontal="center" vertical="center"/>
    </xf>
    <xf numFmtId="0" fontId="57" fillId="24" borderId="79" xfId="0" applyFont="1" applyFill="1" applyBorder="1" applyAlignment="1">
      <alignment horizontal="center" vertical="center"/>
    </xf>
    <xf numFmtId="0" fontId="57" fillId="24" borderId="103" xfId="0" applyFont="1" applyFill="1" applyBorder="1" applyAlignment="1">
      <alignment horizontal="center" vertical="center" wrapText="1"/>
    </xf>
    <xf numFmtId="0" fontId="57" fillId="24" borderId="103" xfId="0" applyFont="1" applyFill="1" applyBorder="1" applyAlignment="1">
      <alignment horizontal="center" vertical="center"/>
    </xf>
    <xf numFmtId="0" fontId="57" fillId="24" borderId="105" xfId="0" applyFont="1" applyFill="1" applyBorder="1" applyAlignment="1">
      <alignment horizontal="center" vertical="center"/>
    </xf>
    <xf numFmtId="0" fontId="99" fillId="0" borderId="0" xfId="0" applyFont="1">
      <alignment vertical="center"/>
    </xf>
    <xf numFmtId="0" fontId="69" fillId="0" borderId="78" xfId="0" applyFont="1" applyBorder="1" applyAlignment="1" applyProtection="1">
      <alignment horizontal="center" vertical="center"/>
      <protection locked="0"/>
    </xf>
    <xf numFmtId="0" fontId="69" fillId="4" borderId="78" xfId="0" applyFont="1" applyFill="1" applyBorder="1" applyAlignment="1" applyProtection="1">
      <alignment horizontal="center" vertical="center"/>
      <protection locked="0"/>
    </xf>
    <xf numFmtId="38" fontId="68" fillId="4" borderId="78" xfId="1" applyFont="1" applyFill="1" applyBorder="1" applyAlignment="1" applyProtection="1">
      <alignment horizontal="center" vertical="center" shrinkToFit="1"/>
      <protection locked="0"/>
    </xf>
    <xf numFmtId="38" fontId="86" fillId="4" borderId="78" xfId="1" applyFont="1" applyFill="1" applyBorder="1" applyAlignment="1" applyProtection="1">
      <alignment horizontal="center" vertical="center" shrinkToFit="1"/>
      <protection locked="0"/>
    </xf>
    <xf numFmtId="0" fontId="86" fillId="4" borderId="78" xfId="0" applyFont="1" applyFill="1" applyBorder="1" applyAlignment="1" applyProtection="1">
      <alignment horizontal="center" vertical="center" shrinkToFit="1"/>
      <protection locked="0"/>
    </xf>
    <xf numFmtId="38" fontId="68" fillId="4" borderId="78" xfId="1" applyFont="1" applyFill="1" applyBorder="1" applyAlignment="1" applyProtection="1">
      <alignment vertical="center"/>
      <protection locked="0"/>
    </xf>
    <xf numFmtId="42" fontId="68" fillId="4" borderId="78" xfId="0" applyNumberFormat="1" applyFont="1" applyFill="1" applyBorder="1" applyAlignment="1" applyProtection="1">
      <alignment horizontal="center" vertical="center"/>
      <protection locked="0"/>
    </xf>
    <xf numFmtId="38" fontId="68" fillId="4" borderId="78" xfId="1" applyFont="1" applyFill="1" applyBorder="1" applyAlignment="1" applyProtection="1">
      <alignment vertical="center" shrinkToFit="1"/>
      <protection locked="0"/>
    </xf>
    <xf numFmtId="0" fontId="57" fillId="4" borderId="78" xfId="2" applyFont="1" applyFill="1" applyBorder="1" applyAlignment="1">
      <alignment horizontal="center" vertical="center"/>
    </xf>
    <xf numFmtId="180" fontId="57" fillId="4" borderId="78" xfId="9" applyNumberFormat="1" applyFont="1" applyFill="1" applyBorder="1">
      <alignment vertical="center"/>
    </xf>
    <xf numFmtId="0" fontId="9" fillId="33" borderId="0" xfId="0" applyFont="1" applyFill="1">
      <alignment vertical="center"/>
    </xf>
    <xf numFmtId="0" fontId="16" fillId="33" borderId="0" xfId="0" applyFont="1" applyFill="1" applyAlignment="1">
      <alignment horizontal="center" vertical="center"/>
    </xf>
    <xf numFmtId="0" fontId="9" fillId="33" borderId="0" xfId="0" applyFont="1" applyFill="1" applyProtection="1">
      <alignment vertical="center"/>
      <protection locked="0"/>
    </xf>
    <xf numFmtId="0" fontId="10" fillId="33" borderId="0" xfId="0" applyFont="1" applyFill="1">
      <alignment vertical="center"/>
    </xf>
    <xf numFmtId="0" fontId="10" fillId="33" borderId="0" xfId="0" applyFont="1" applyFill="1" applyProtection="1">
      <alignment vertical="center"/>
      <protection locked="0"/>
    </xf>
    <xf numFmtId="38" fontId="9" fillId="33" borderId="0" xfId="1" applyFont="1" applyFill="1" applyBorder="1" applyAlignment="1" applyProtection="1">
      <alignment horizontal="right" vertical="center"/>
      <protection locked="0"/>
    </xf>
    <xf numFmtId="38" fontId="9" fillId="33" borderId="0" xfId="1" applyFont="1" applyFill="1" applyBorder="1" applyProtection="1">
      <alignment vertical="center"/>
      <protection locked="0"/>
    </xf>
    <xf numFmtId="0" fontId="57" fillId="4" borderId="66" xfId="0" applyFont="1" applyFill="1" applyBorder="1" applyAlignment="1">
      <alignment horizontal="center" vertical="center"/>
    </xf>
    <xf numFmtId="0" fontId="57" fillId="4" borderId="68" xfId="0" applyFont="1" applyFill="1" applyBorder="1" applyAlignment="1">
      <alignment horizontal="center" vertical="center"/>
    </xf>
    <xf numFmtId="38" fontId="38" fillId="4" borderId="60" xfId="1" applyFont="1" applyFill="1" applyBorder="1" applyAlignment="1" applyProtection="1">
      <alignment horizontal="right" vertical="center"/>
    </xf>
    <xf numFmtId="38" fontId="95" fillId="4" borderId="62" xfId="1" applyFont="1" applyFill="1" applyBorder="1" applyAlignment="1" applyProtection="1">
      <alignment horizontal="right" vertical="center"/>
    </xf>
    <xf numFmtId="38" fontId="38" fillId="4" borderId="63" xfId="1" applyFont="1" applyFill="1" applyBorder="1" applyAlignment="1" applyProtection="1">
      <alignment horizontal="right" vertical="center"/>
    </xf>
    <xf numFmtId="38" fontId="95" fillId="4" borderId="65" xfId="1" applyFont="1" applyFill="1" applyBorder="1" applyAlignment="1" applyProtection="1">
      <alignment horizontal="right" vertical="center"/>
    </xf>
    <xf numFmtId="38" fontId="38" fillId="4" borderId="66" xfId="1" applyFont="1" applyFill="1" applyBorder="1" applyAlignment="1" applyProtection="1">
      <alignment horizontal="right" vertical="center" shrinkToFit="1"/>
    </xf>
    <xf numFmtId="0" fontId="57" fillId="0" borderId="41" xfId="0" applyFont="1" applyBorder="1" applyAlignment="1">
      <alignment horizontal="center" vertical="center"/>
    </xf>
    <xf numFmtId="0" fontId="57" fillId="0" borderId="42" xfId="0" applyFont="1" applyBorder="1" applyAlignment="1">
      <alignment horizontal="center" vertical="center"/>
    </xf>
    <xf numFmtId="0" fontId="57" fillId="0" borderId="43" xfId="0" applyFont="1" applyBorder="1" applyAlignment="1">
      <alignment horizontal="center" vertical="center"/>
    </xf>
    <xf numFmtId="0" fontId="51" fillId="4" borderId="0" xfId="0" applyFont="1" applyFill="1" applyAlignment="1">
      <alignment horizontal="left" vertical="center"/>
    </xf>
    <xf numFmtId="0" fontId="51" fillId="28" borderId="92" xfId="0" applyFont="1" applyFill="1" applyBorder="1" applyAlignment="1">
      <alignment horizontal="left" vertical="center"/>
    </xf>
    <xf numFmtId="0" fontId="54" fillId="28" borderId="0" xfId="0" applyFont="1" applyFill="1" applyAlignment="1">
      <alignment horizontal="left" vertical="center"/>
    </xf>
    <xf numFmtId="14" fontId="51" fillId="4" borderId="0" xfId="0" applyNumberFormat="1" applyFont="1" applyFill="1" applyAlignment="1">
      <alignment horizontal="left" vertical="center"/>
    </xf>
    <xf numFmtId="0" fontId="0" fillId="4" borderId="0" xfId="0" applyFill="1" applyAlignment="1">
      <alignment horizontal="left" vertical="center"/>
    </xf>
    <xf numFmtId="0" fontId="56" fillId="4" borderId="75" xfId="0" applyFont="1" applyFill="1" applyBorder="1">
      <alignment vertical="center"/>
    </xf>
    <xf numFmtId="0" fontId="56" fillId="4" borderId="31" xfId="0" applyFont="1" applyFill="1" applyBorder="1">
      <alignment vertical="center"/>
    </xf>
    <xf numFmtId="0" fontId="51" fillId="5" borderId="0" xfId="0" applyFont="1" applyFill="1">
      <alignment vertical="center"/>
    </xf>
    <xf numFmtId="0" fontId="60" fillId="5" borderId="0" xfId="0" applyFont="1" applyFill="1">
      <alignment vertical="center"/>
    </xf>
    <xf numFmtId="0" fontId="101" fillId="4" borderId="0" xfId="0" applyFont="1" applyFill="1">
      <alignment vertical="center"/>
    </xf>
    <xf numFmtId="0" fontId="101" fillId="4" borderId="0" xfId="0" applyFont="1" applyFill="1" applyAlignment="1"/>
    <xf numFmtId="0" fontId="51" fillId="32" borderId="0" xfId="0" applyFont="1" applyFill="1">
      <alignment vertical="center"/>
    </xf>
    <xf numFmtId="0" fontId="51" fillId="23" borderId="0" xfId="0" applyFont="1" applyFill="1" applyProtection="1">
      <alignment vertical="center"/>
      <protection locked="0"/>
    </xf>
    <xf numFmtId="0" fontId="71" fillId="34" borderId="0" xfId="19" applyFont="1" applyFill="1">
      <alignment vertical="center"/>
    </xf>
    <xf numFmtId="0" fontId="36" fillId="34" borderId="0" xfId="19" applyFont="1" applyFill="1" applyAlignment="1">
      <alignment horizontal="left" vertical="center" indent="2"/>
    </xf>
    <xf numFmtId="0" fontId="62" fillId="34" borderId="0" xfId="0" applyFont="1" applyFill="1" applyAlignment="1">
      <alignment horizontal="center" vertical="center"/>
    </xf>
    <xf numFmtId="0" fontId="72" fillId="4" borderId="0" xfId="19" applyFont="1" applyFill="1" applyAlignment="1" applyProtection="1">
      <alignment horizontal="center" vertical="center" wrapText="1"/>
      <protection locked="0"/>
    </xf>
    <xf numFmtId="0" fontId="37" fillId="4" borderId="0" xfId="19" applyFont="1" applyFill="1" applyAlignment="1" applyProtection="1">
      <alignment horizontal="left" vertical="center" wrapText="1"/>
      <protection locked="0"/>
    </xf>
    <xf numFmtId="0" fontId="72" fillId="34" borderId="0" xfId="19" applyFont="1" applyFill="1">
      <alignment vertical="center"/>
    </xf>
    <xf numFmtId="0" fontId="72" fillId="4" borderId="0" xfId="19" applyFont="1" applyFill="1">
      <alignment vertical="center"/>
    </xf>
    <xf numFmtId="0" fontId="72" fillId="5" borderId="0" xfId="19" applyFont="1" applyFill="1">
      <alignment vertical="center"/>
    </xf>
    <xf numFmtId="0" fontId="103" fillId="34" borderId="0" xfId="0" applyFont="1" applyFill="1" applyAlignment="1">
      <alignment horizontal="center" vertical="center"/>
    </xf>
    <xf numFmtId="0" fontId="7" fillId="5" borderId="0" xfId="0" applyFont="1" applyFill="1">
      <alignment vertical="center"/>
    </xf>
    <xf numFmtId="0" fontId="103" fillId="5" borderId="0" xfId="0" applyFont="1" applyFill="1" applyAlignment="1">
      <alignment horizontal="center" vertical="center"/>
    </xf>
    <xf numFmtId="0" fontId="104" fillId="5" borderId="0" xfId="0" applyFont="1" applyFill="1">
      <alignment vertical="center"/>
    </xf>
    <xf numFmtId="0" fontId="9" fillId="4" borderId="0" xfId="19" applyFont="1" applyFill="1" applyAlignment="1">
      <alignment vertical="top" wrapText="1" shrinkToFit="1"/>
    </xf>
    <xf numFmtId="0" fontId="51" fillId="5" borderId="0" xfId="0" applyFont="1" applyFill="1" applyAlignment="1"/>
    <xf numFmtId="0" fontId="7" fillId="34" borderId="0" xfId="0" applyFont="1" applyFill="1">
      <alignment vertical="center"/>
    </xf>
    <xf numFmtId="0" fontId="105" fillId="4" borderId="0" xfId="19" applyFont="1" applyFill="1" applyAlignment="1" applyProtection="1">
      <alignment horizontal="center" vertical="center" wrapText="1"/>
      <protection locked="0"/>
    </xf>
    <xf numFmtId="0" fontId="9" fillId="35" borderId="0" xfId="0" applyFont="1" applyFill="1">
      <alignment vertical="center"/>
    </xf>
    <xf numFmtId="0" fontId="28" fillId="35" borderId="0" xfId="0" applyFont="1" applyFill="1" applyAlignment="1">
      <alignment vertical="top" shrinkToFit="1"/>
    </xf>
    <xf numFmtId="0" fontId="9" fillId="35" borderId="0" xfId="0" applyFont="1" applyFill="1" applyProtection="1">
      <alignment vertical="center"/>
      <protection locked="0"/>
    </xf>
    <xf numFmtId="0" fontId="59" fillId="35" borderId="0" xfId="0" applyFont="1" applyFill="1" applyAlignment="1">
      <alignment horizontal="left" vertical="top"/>
    </xf>
    <xf numFmtId="0" fontId="65" fillId="35" borderId="0" xfId="0" applyFont="1" applyFill="1" applyAlignment="1">
      <alignment horizontal="left" vertical="center" shrinkToFit="1"/>
    </xf>
    <xf numFmtId="0" fontId="59" fillId="35" borderId="0" xfId="0" applyFont="1" applyFill="1" applyAlignment="1" applyProtection="1">
      <alignment horizontal="left" vertical="top"/>
      <protection locked="0"/>
    </xf>
    <xf numFmtId="0" fontId="10" fillId="35" borderId="0" xfId="0" applyFont="1" applyFill="1" applyProtection="1">
      <alignment vertical="center"/>
      <protection locked="0"/>
    </xf>
    <xf numFmtId="0" fontId="0" fillId="35" borderId="0" xfId="0" applyFill="1" applyProtection="1">
      <alignment vertical="center"/>
      <protection locked="0"/>
    </xf>
    <xf numFmtId="0" fontId="0" fillId="35" borderId="0" xfId="0" applyFill="1">
      <alignment vertical="center"/>
    </xf>
    <xf numFmtId="0" fontId="62" fillId="35" borderId="0" xfId="0" applyFont="1" applyFill="1" applyAlignment="1">
      <alignment horizontal="center" vertical="center"/>
    </xf>
    <xf numFmtId="38" fontId="9" fillId="35" borderId="0" xfId="1" applyFont="1" applyFill="1" applyBorder="1" applyAlignment="1" applyProtection="1">
      <alignment horizontal="right" vertical="center"/>
      <protection locked="0"/>
    </xf>
    <xf numFmtId="38" fontId="9" fillId="35" borderId="0" xfId="1" applyFont="1" applyFill="1" applyBorder="1" applyProtection="1">
      <alignment vertical="center"/>
      <protection locked="0"/>
    </xf>
    <xf numFmtId="0" fontId="10" fillId="35" borderId="0" xfId="0" applyFont="1" applyFill="1">
      <alignment vertical="center"/>
    </xf>
    <xf numFmtId="0" fontId="47" fillId="35" borderId="0" xfId="0" applyFont="1" applyFill="1">
      <alignment vertical="center"/>
    </xf>
    <xf numFmtId="0" fontId="16" fillId="35" borderId="0" xfId="0" applyFont="1" applyFill="1" applyAlignment="1">
      <alignment horizontal="center" vertical="center"/>
    </xf>
    <xf numFmtId="0" fontId="59" fillId="35" borderId="0" xfId="0" applyFont="1" applyFill="1" applyAlignment="1">
      <alignment horizontal="left" vertical="center"/>
    </xf>
    <xf numFmtId="0" fontId="65" fillId="35" borderId="0" xfId="0" applyFont="1" applyFill="1">
      <alignment vertical="center"/>
    </xf>
    <xf numFmtId="0" fontId="65" fillId="35" borderId="0" xfId="0" applyFont="1" applyFill="1" applyProtection="1">
      <alignment vertical="center"/>
      <protection locked="0"/>
    </xf>
    <xf numFmtId="0" fontId="16" fillId="35" borderId="0" xfId="0" applyFont="1" applyFill="1" applyAlignment="1" applyProtection="1">
      <alignment horizontal="center" vertical="center"/>
      <protection locked="0"/>
    </xf>
    <xf numFmtId="56" fontId="24" fillId="35" borderId="0" xfId="0" applyNumberFormat="1" applyFont="1" applyFill="1" applyProtection="1">
      <alignment vertical="center"/>
      <protection locked="0"/>
    </xf>
    <xf numFmtId="0" fontId="59" fillId="35" borderId="50" xfId="0" applyFont="1" applyFill="1" applyBorder="1" applyAlignment="1" applyProtection="1">
      <alignment vertical="top"/>
      <protection locked="0"/>
    </xf>
    <xf numFmtId="0" fontId="59" fillId="35" borderId="0" xfId="0" applyFont="1" applyFill="1">
      <alignment vertical="center"/>
    </xf>
    <xf numFmtId="0" fontId="57" fillId="35" borderId="55" xfId="0" applyFont="1" applyFill="1" applyBorder="1">
      <alignment vertical="center"/>
    </xf>
    <xf numFmtId="0" fontId="0" fillId="35" borderId="55" xfId="0" applyFill="1" applyBorder="1">
      <alignment vertical="center"/>
    </xf>
    <xf numFmtId="0" fontId="57" fillId="35" borderId="56" xfId="0" applyFont="1" applyFill="1" applyBorder="1">
      <alignment vertical="center"/>
    </xf>
    <xf numFmtId="0" fontId="0" fillId="35" borderId="56" xfId="0" applyFill="1" applyBorder="1">
      <alignment vertical="center"/>
    </xf>
    <xf numFmtId="0" fontId="9" fillId="35" borderId="56" xfId="0" applyFont="1" applyFill="1" applyBorder="1">
      <alignment vertical="center"/>
    </xf>
    <xf numFmtId="0" fontId="0" fillId="7" borderId="0" xfId="0" applyFill="1" applyProtection="1">
      <alignment vertical="center"/>
      <protection locked="0"/>
    </xf>
    <xf numFmtId="0" fontId="0" fillId="7" borderId="0" xfId="0" applyFill="1">
      <alignment vertical="center"/>
    </xf>
    <xf numFmtId="0" fontId="0" fillId="7" borderId="0" xfId="0" applyFill="1" applyAlignment="1">
      <alignment horizontal="center" vertical="center"/>
    </xf>
    <xf numFmtId="0" fontId="74" fillId="7" borderId="1" xfId="0" applyFont="1" applyFill="1" applyBorder="1" applyAlignment="1" applyProtection="1">
      <alignment horizontal="center" vertical="center"/>
      <protection locked="0"/>
    </xf>
    <xf numFmtId="0" fontId="106" fillId="7" borderId="0" xfId="0" applyFont="1" applyFill="1" applyProtection="1">
      <alignment vertical="center"/>
      <protection locked="0"/>
    </xf>
    <xf numFmtId="0" fontId="107" fillId="7" borderId="0" xfId="0" applyFont="1" applyFill="1" applyProtection="1">
      <alignment vertical="center"/>
      <protection locked="0"/>
    </xf>
    <xf numFmtId="38" fontId="107" fillId="7" borderId="0" xfId="1" applyFont="1" applyFill="1" applyProtection="1">
      <alignment vertical="center"/>
      <protection locked="0"/>
    </xf>
    <xf numFmtId="38" fontId="107" fillId="7" borderId="0" xfId="1" applyFont="1" applyFill="1" applyAlignment="1" applyProtection="1">
      <alignment horizontal="center" vertical="center"/>
      <protection locked="0"/>
    </xf>
    <xf numFmtId="38" fontId="107" fillId="7" borderId="0" xfId="1" applyFont="1" applyFill="1" applyAlignment="1" applyProtection="1">
      <alignment vertical="center" wrapText="1"/>
      <protection locked="0"/>
    </xf>
    <xf numFmtId="38" fontId="107" fillId="7" borderId="0" xfId="1" applyFont="1" applyFill="1" applyAlignment="1" applyProtection="1">
      <alignment horizontal="right" vertical="center" wrapText="1"/>
      <protection locked="0"/>
    </xf>
    <xf numFmtId="38" fontId="106" fillId="7" borderId="0" xfId="1" applyFont="1" applyFill="1" applyProtection="1">
      <alignment vertical="center"/>
      <protection locked="0"/>
    </xf>
    <xf numFmtId="0" fontId="106" fillId="7" borderId="0" xfId="0" applyFont="1" applyFill="1">
      <alignment vertical="center"/>
    </xf>
    <xf numFmtId="0" fontId="107" fillId="7" borderId="0" xfId="0" applyFont="1" applyFill="1">
      <alignment vertical="center"/>
    </xf>
    <xf numFmtId="38" fontId="0" fillId="4" borderId="5" xfId="1" applyFont="1" applyFill="1" applyBorder="1" applyAlignment="1" applyProtection="1">
      <alignment horizontal="center" vertical="center"/>
      <protection locked="0"/>
    </xf>
    <xf numFmtId="38" fontId="75" fillId="4" borderId="5" xfId="1" applyFont="1" applyFill="1" applyBorder="1" applyAlignment="1" applyProtection="1">
      <alignment horizontal="center" vertical="center"/>
      <protection locked="0"/>
    </xf>
    <xf numFmtId="0" fontId="0" fillId="4" borderId="5" xfId="0" applyFill="1" applyBorder="1" applyProtection="1">
      <alignment vertical="center"/>
      <protection locked="0"/>
    </xf>
    <xf numFmtId="0" fontId="0" fillId="4" borderId="5" xfId="0" applyFill="1" applyBorder="1">
      <alignment vertical="center"/>
    </xf>
    <xf numFmtId="0" fontId="25" fillId="7" borderId="5" xfId="0" applyFont="1" applyFill="1" applyBorder="1">
      <alignment vertical="center"/>
    </xf>
    <xf numFmtId="0" fontId="0" fillId="7" borderId="0" xfId="0" applyFill="1" applyAlignment="1" applyProtection="1">
      <alignment horizontal="center" vertical="center"/>
      <protection locked="0"/>
    </xf>
    <xf numFmtId="0" fontId="15" fillId="23" borderId="0" xfId="0" applyFont="1" applyFill="1">
      <alignment vertical="center"/>
    </xf>
    <xf numFmtId="0" fontId="26" fillId="35" borderId="0" xfId="0" applyFont="1" applyFill="1">
      <alignment vertical="center"/>
    </xf>
    <xf numFmtId="0" fontId="59" fillId="35" borderId="0" xfId="0" applyFont="1" applyFill="1" applyAlignment="1">
      <alignment horizontal="left" vertical="top" indent="1"/>
    </xf>
    <xf numFmtId="38" fontId="9" fillId="35" borderId="0" xfId="1" applyFont="1" applyFill="1" applyBorder="1" applyAlignment="1">
      <alignment horizontal="right" vertical="center"/>
    </xf>
    <xf numFmtId="38" fontId="66" fillId="35" borderId="0" xfId="1" applyFont="1" applyFill="1" applyBorder="1" applyAlignment="1" applyProtection="1">
      <alignment horizontal="right" vertical="center"/>
    </xf>
    <xf numFmtId="38" fontId="67" fillId="35" borderId="0" xfId="1" applyFont="1" applyFill="1" applyBorder="1" applyAlignment="1" applyProtection="1">
      <alignment horizontal="right" vertical="center"/>
    </xf>
    <xf numFmtId="0" fontId="65" fillId="35" borderId="0" xfId="0" applyFont="1" applyFill="1" applyAlignment="1">
      <alignment vertical="top"/>
    </xf>
    <xf numFmtId="38" fontId="9" fillId="35" borderId="0" xfId="1" applyFont="1" applyFill="1" applyBorder="1">
      <alignment vertical="center"/>
    </xf>
    <xf numFmtId="0" fontId="10" fillId="23" borderId="0" xfId="0" applyFont="1" applyFill="1" applyProtection="1">
      <alignment vertical="center"/>
      <protection locked="0"/>
    </xf>
    <xf numFmtId="38" fontId="9" fillId="23" borderId="0" xfId="1" applyFont="1" applyFill="1" applyBorder="1" applyAlignment="1" applyProtection="1">
      <alignment horizontal="right" vertical="center"/>
      <protection locked="0"/>
    </xf>
    <xf numFmtId="38" fontId="9" fillId="23" borderId="0" xfId="1" applyFont="1" applyFill="1" applyBorder="1" applyProtection="1">
      <alignment vertical="center"/>
      <protection locked="0"/>
    </xf>
    <xf numFmtId="0" fontId="57" fillId="35" borderId="0" xfId="0" applyFont="1" applyFill="1" applyAlignment="1">
      <alignment horizontal="left"/>
    </xf>
    <xf numFmtId="0" fontId="64" fillId="33" borderId="0" xfId="0" applyFont="1" applyFill="1">
      <alignment vertical="center"/>
    </xf>
    <xf numFmtId="0" fontId="39" fillId="33" borderId="0" xfId="0" applyFont="1" applyFill="1">
      <alignment vertical="center"/>
    </xf>
    <xf numFmtId="0" fontId="9" fillId="37" borderId="0" xfId="0" applyFont="1" applyFill="1">
      <alignment vertical="center"/>
    </xf>
    <xf numFmtId="0" fontId="28" fillId="37" borderId="0" xfId="0" applyFont="1" applyFill="1" applyAlignment="1">
      <alignment vertical="top" shrinkToFit="1"/>
    </xf>
    <xf numFmtId="0" fontId="80" fillId="37" borderId="0" xfId="0" applyFont="1" applyFill="1" applyAlignment="1">
      <alignment horizontal="center" vertical="center"/>
    </xf>
    <xf numFmtId="0" fontId="59" fillId="37" borderId="0" xfId="0" applyFont="1" applyFill="1" applyAlignment="1">
      <alignment horizontal="left" vertical="top"/>
    </xf>
    <xf numFmtId="0" fontId="65" fillId="37" borderId="0" xfId="0" applyFont="1" applyFill="1" applyAlignment="1">
      <alignment horizontal="left" vertical="center" shrinkToFit="1"/>
    </xf>
    <xf numFmtId="0" fontId="16" fillId="37" borderId="0" xfId="0" applyFont="1" applyFill="1" applyAlignment="1">
      <alignment horizontal="center" vertical="center"/>
    </xf>
    <xf numFmtId="0" fontId="10" fillId="37" borderId="0" xfId="0" applyFont="1" applyFill="1">
      <alignment vertical="center"/>
    </xf>
    <xf numFmtId="0" fontId="0" fillId="37" borderId="0" xfId="0" applyFill="1">
      <alignment vertical="center"/>
    </xf>
    <xf numFmtId="0" fontId="47" fillId="37" borderId="0" xfId="0" applyFont="1" applyFill="1">
      <alignment vertical="center"/>
    </xf>
    <xf numFmtId="0" fontId="59" fillId="37" borderId="0" xfId="0" applyFont="1" applyFill="1">
      <alignment vertical="center"/>
    </xf>
    <xf numFmtId="0" fontId="57" fillId="37" borderId="55" xfId="0" applyFont="1" applyFill="1" applyBorder="1">
      <alignment vertical="center"/>
    </xf>
    <xf numFmtId="0" fontId="0" fillId="37" borderId="55" xfId="0" applyFill="1" applyBorder="1">
      <alignment vertical="center"/>
    </xf>
    <xf numFmtId="0" fontId="57" fillId="37" borderId="56" xfId="0" applyFont="1" applyFill="1" applyBorder="1">
      <alignment vertical="center"/>
    </xf>
    <xf numFmtId="0" fontId="0" fillId="37" borderId="56" xfId="0" applyFill="1" applyBorder="1">
      <alignment vertical="center"/>
    </xf>
    <xf numFmtId="0" fontId="59" fillId="37" borderId="0" xfId="0" applyFont="1" applyFill="1" applyAlignment="1">
      <alignment horizontal="left" vertical="center"/>
    </xf>
    <xf numFmtId="0" fontId="65" fillId="37" borderId="0" xfId="0" applyFont="1" applyFill="1">
      <alignment vertical="center"/>
    </xf>
    <xf numFmtId="38" fontId="51" fillId="37" borderId="0" xfId="1" applyFont="1" applyFill="1" applyBorder="1" applyAlignment="1" applyProtection="1">
      <alignment horizontal="right" vertical="center"/>
    </xf>
    <xf numFmtId="0" fontId="59" fillId="37" borderId="0" xfId="0" applyFont="1" applyFill="1" applyAlignment="1" applyProtection="1">
      <alignment horizontal="left" vertical="top"/>
      <protection locked="0"/>
    </xf>
    <xf numFmtId="38" fontId="51" fillId="37" borderId="0" xfId="1" applyFont="1" applyFill="1" applyBorder="1" applyProtection="1">
      <alignment vertical="center"/>
    </xf>
    <xf numFmtId="0" fontId="51" fillId="37" borderId="0" xfId="0" applyFont="1" applyFill="1">
      <alignment vertical="center"/>
    </xf>
    <xf numFmtId="0" fontId="65" fillId="37" borderId="0" xfId="0" applyFont="1" applyFill="1" applyAlignment="1">
      <alignment horizontal="right" vertical="center"/>
    </xf>
    <xf numFmtId="0" fontId="24" fillId="37" borderId="0" xfId="0" applyFont="1" applyFill="1" applyAlignment="1">
      <alignment horizontal="left" vertical="center" indent="1"/>
    </xf>
    <xf numFmtId="0" fontId="57" fillId="37" borderId="50" xfId="0" applyFont="1" applyFill="1" applyBorder="1" applyAlignment="1">
      <alignment vertical="top"/>
    </xf>
    <xf numFmtId="176" fontId="0" fillId="37" borderId="0" xfId="0" applyNumberFormat="1" applyFill="1" applyAlignment="1">
      <alignment horizontal="left" vertical="center" indent="1"/>
    </xf>
    <xf numFmtId="20" fontId="23" fillId="37" borderId="0" xfId="1" applyNumberFormat="1" applyFont="1" applyFill="1" applyBorder="1" applyAlignment="1" applyProtection="1">
      <alignment horizontal="left" vertical="center" indent="1" shrinkToFit="1"/>
    </xf>
    <xf numFmtId="176" fontId="0" fillId="37" borderId="0" xfId="0" applyNumberFormat="1" applyFill="1" applyAlignment="1" applyProtection="1">
      <alignment horizontal="left" vertical="center" indent="1"/>
      <protection locked="0"/>
    </xf>
    <xf numFmtId="20" fontId="23" fillId="37" borderId="0" xfId="1" applyNumberFormat="1" applyFont="1" applyFill="1" applyBorder="1" applyAlignment="1" applyProtection="1">
      <alignment horizontal="left" vertical="center" indent="1" shrinkToFit="1"/>
      <protection locked="0"/>
    </xf>
    <xf numFmtId="0" fontId="96" fillId="37" borderId="108" xfId="0" applyFont="1" applyFill="1" applyBorder="1" applyAlignment="1">
      <alignment horizontal="center" vertical="center"/>
    </xf>
    <xf numFmtId="0" fontId="57" fillId="37" borderId="108" xfId="0" applyFont="1" applyFill="1" applyBorder="1" applyAlignment="1">
      <alignment horizontal="center" vertical="center"/>
    </xf>
    <xf numFmtId="38" fontId="95" fillId="37" borderId="108" xfId="1" applyFont="1" applyFill="1" applyBorder="1" applyAlignment="1" applyProtection="1">
      <alignment horizontal="right" vertical="center"/>
    </xf>
    <xf numFmtId="38" fontId="49" fillId="37" borderId="108" xfId="1" applyFont="1" applyFill="1" applyBorder="1" applyAlignment="1" applyProtection="1">
      <alignment horizontal="right" vertical="center" shrinkToFit="1"/>
    </xf>
    <xf numFmtId="0" fontId="57" fillId="37" borderId="0" xfId="0" applyFont="1" applyFill="1" applyAlignment="1">
      <alignment horizontal="center" vertical="center"/>
    </xf>
    <xf numFmtId="176" fontId="0" fillId="37" borderId="108" xfId="0" applyNumberFormat="1" applyFill="1" applyBorder="1" applyAlignment="1" applyProtection="1">
      <alignment horizontal="left" vertical="center" indent="1"/>
      <protection locked="0"/>
    </xf>
    <xf numFmtId="20" fontId="23" fillId="37" borderId="108" xfId="1" applyNumberFormat="1" applyFont="1" applyFill="1" applyBorder="1" applyAlignment="1" applyProtection="1">
      <alignment horizontal="left" vertical="center" indent="1" shrinkToFit="1"/>
      <protection locked="0"/>
    </xf>
    <xf numFmtId="38" fontId="24" fillId="37" borderId="108" xfId="1" applyFont="1" applyFill="1" applyBorder="1" applyAlignment="1" applyProtection="1">
      <alignment horizontal="left" vertical="center" indent="1"/>
      <protection locked="0"/>
    </xf>
    <xf numFmtId="38" fontId="24" fillId="37" borderId="108" xfId="1" applyFont="1" applyFill="1" applyBorder="1" applyAlignment="1" applyProtection="1">
      <alignment horizontal="left" vertical="center" indent="1"/>
    </xf>
    <xf numFmtId="0" fontId="96" fillId="37" borderId="48" xfId="0" applyFont="1" applyFill="1" applyBorder="1" applyAlignment="1">
      <alignment horizontal="center" vertical="center"/>
    </xf>
    <xf numFmtId="0" fontId="57" fillId="37" borderId="48" xfId="0" applyFont="1" applyFill="1" applyBorder="1" applyAlignment="1">
      <alignment horizontal="center" vertical="center"/>
    </xf>
    <xf numFmtId="0" fontId="57" fillId="37" borderId="108" xfId="0" applyFont="1" applyFill="1" applyBorder="1" applyAlignment="1">
      <alignment horizontal="center" vertical="center" wrapText="1"/>
    </xf>
    <xf numFmtId="0" fontId="108" fillId="37" borderId="0" xfId="0" applyFont="1" applyFill="1" applyAlignment="1">
      <alignment horizontal="center" vertical="center"/>
    </xf>
    <xf numFmtId="0" fontId="9" fillId="37" borderId="56" xfId="0" applyFont="1" applyFill="1" applyBorder="1">
      <alignment vertical="center"/>
    </xf>
    <xf numFmtId="0" fontId="57" fillId="23" borderId="78" xfId="0" applyFont="1" applyFill="1" applyBorder="1" applyAlignment="1">
      <alignment horizontal="left" vertical="center"/>
    </xf>
    <xf numFmtId="0" fontId="57" fillId="23" borderId="81" xfId="0" applyFont="1" applyFill="1" applyBorder="1" applyAlignment="1">
      <alignment horizontal="right" vertical="center"/>
    </xf>
    <xf numFmtId="0" fontId="15" fillId="37" borderId="0" xfId="0" applyFont="1" applyFill="1">
      <alignment vertical="center"/>
    </xf>
    <xf numFmtId="0" fontId="57" fillId="37" borderId="78" xfId="2" applyFont="1" applyFill="1" applyBorder="1" applyAlignment="1">
      <alignment horizontal="center" vertical="center"/>
    </xf>
    <xf numFmtId="180" fontId="57" fillId="37" borderId="78" xfId="9" applyNumberFormat="1" applyFont="1" applyFill="1" applyBorder="1" applyAlignment="1">
      <alignment horizontal="left" vertical="center"/>
    </xf>
    <xf numFmtId="180" fontId="57" fillId="37" borderId="78" xfId="9" applyNumberFormat="1" applyFont="1" applyFill="1" applyBorder="1">
      <alignment vertical="center"/>
    </xf>
    <xf numFmtId="38" fontId="9" fillId="37" borderId="0" xfId="1" applyFont="1" applyFill="1" applyBorder="1" applyAlignment="1">
      <alignment horizontal="right" vertical="center"/>
    </xf>
    <xf numFmtId="38" fontId="9" fillId="37" borderId="0" xfId="1" applyFont="1" applyFill="1" applyBorder="1">
      <alignment vertical="center"/>
    </xf>
    <xf numFmtId="0" fontId="73" fillId="37" borderId="0" xfId="0" applyFont="1" applyFill="1">
      <alignment vertical="center"/>
    </xf>
    <xf numFmtId="0" fontId="56" fillId="37" borderId="0" xfId="0" applyFont="1" applyFill="1">
      <alignment vertical="center"/>
    </xf>
    <xf numFmtId="38" fontId="57" fillId="37" borderId="78" xfId="1" applyFont="1" applyFill="1" applyBorder="1" applyAlignment="1">
      <alignment horizontal="left" vertical="center"/>
    </xf>
    <xf numFmtId="38" fontId="57" fillId="37" borderId="78" xfId="1" applyFont="1" applyFill="1" applyBorder="1" applyAlignment="1">
      <alignment horizontal="right" vertical="center"/>
    </xf>
    <xf numFmtId="3" fontId="57" fillId="37" borderId="78" xfId="0" applyNumberFormat="1" applyFont="1" applyFill="1" applyBorder="1" applyAlignment="1">
      <alignment horizontal="right" vertical="center"/>
    </xf>
    <xf numFmtId="0" fontId="57" fillId="37" borderId="78" xfId="0" applyFont="1" applyFill="1" applyBorder="1" applyAlignment="1">
      <alignment horizontal="left" vertical="center"/>
    </xf>
    <xf numFmtId="0" fontId="57" fillId="37" borderId="78" xfId="0" applyFont="1" applyFill="1" applyBorder="1" applyAlignment="1">
      <alignment horizontal="right" vertical="center"/>
    </xf>
    <xf numFmtId="0" fontId="57" fillId="36" borderId="78" xfId="2" applyFont="1" applyFill="1" applyBorder="1" applyAlignment="1">
      <alignment horizontal="center" vertical="center"/>
    </xf>
    <xf numFmtId="180" fontId="57" fillId="36" borderId="78" xfId="9" applyNumberFormat="1" applyFont="1" applyFill="1" applyBorder="1">
      <alignment vertical="center"/>
    </xf>
    <xf numFmtId="0" fontId="109" fillId="4" borderId="117" xfId="0" applyFont="1" applyFill="1" applyBorder="1">
      <alignment vertical="center"/>
    </xf>
    <xf numFmtId="0" fontId="110" fillId="4" borderId="117" xfId="0" applyFont="1" applyFill="1" applyBorder="1">
      <alignment vertical="center"/>
    </xf>
    <xf numFmtId="0" fontId="110" fillId="4" borderId="0" xfId="0" applyFont="1" applyFill="1">
      <alignment vertical="center"/>
    </xf>
    <xf numFmtId="0" fontId="111" fillId="4" borderId="117" xfId="0" applyFont="1" applyFill="1" applyBorder="1">
      <alignment vertical="center"/>
    </xf>
    <xf numFmtId="0" fontId="102" fillId="23" borderId="0" xfId="0" applyFont="1" applyFill="1" applyAlignment="1" applyProtection="1">
      <alignment horizontal="right" vertical="center"/>
      <protection locked="0"/>
    </xf>
    <xf numFmtId="0" fontId="112" fillId="23" borderId="0" xfId="0" applyFont="1" applyFill="1" applyAlignment="1">
      <alignment horizontal="right" vertical="center"/>
    </xf>
    <xf numFmtId="0" fontId="88" fillId="23" borderId="0" xfId="0" applyFont="1" applyFill="1" applyAlignment="1">
      <alignment horizontal="right" vertical="center" indent="1"/>
    </xf>
    <xf numFmtId="0" fontId="113" fillId="28" borderId="117" xfId="20" applyFont="1" applyFill="1" applyBorder="1" applyAlignment="1">
      <alignment horizontal="center" vertical="center"/>
    </xf>
    <xf numFmtId="0" fontId="114" fillId="4" borderId="0" xfId="0" applyFont="1" applyFill="1">
      <alignment vertical="center"/>
    </xf>
    <xf numFmtId="0" fontId="114" fillId="4" borderId="0" xfId="0" applyFont="1" applyFill="1" applyAlignment="1">
      <alignment horizontal="center" vertical="center"/>
    </xf>
    <xf numFmtId="0" fontId="36" fillId="23" borderId="0" xfId="0" applyFont="1" applyFill="1" applyAlignment="1">
      <alignment horizontal="left" vertical="center" indent="1"/>
    </xf>
    <xf numFmtId="0" fontId="51" fillId="35" borderId="0" xfId="0" applyFont="1" applyFill="1">
      <alignment vertical="center"/>
    </xf>
    <xf numFmtId="0" fontId="51" fillId="35" borderId="0" xfId="0" applyFont="1" applyFill="1" applyAlignment="1">
      <alignment horizontal="left" vertical="center" indent="1"/>
    </xf>
    <xf numFmtId="0" fontId="51" fillId="35" borderId="0" xfId="0" applyFont="1" applyFill="1" applyAlignment="1">
      <alignment horizontal="center" vertical="center"/>
    </xf>
    <xf numFmtId="0" fontId="51" fillId="35" borderId="0" xfId="0" applyFont="1" applyFill="1" applyAlignment="1">
      <alignment horizontal="right" vertical="center" indent="1"/>
    </xf>
    <xf numFmtId="0" fontId="115" fillId="35" borderId="0" xfId="0" applyFont="1" applyFill="1">
      <alignment vertical="center"/>
    </xf>
    <xf numFmtId="0" fontId="51" fillId="35" borderId="0" xfId="0" applyFont="1" applyFill="1" applyAlignment="1">
      <alignment horizontal="left" vertical="center"/>
    </xf>
    <xf numFmtId="0" fontId="116" fillId="4" borderId="0" xfId="20" applyFont="1" applyFill="1">
      <alignment vertical="center"/>
    </xf>
    <xf numFmtId="38" fontId="7" fillId="6" borderId="1" xfId="1" applyFont="1" applyFill="1" applyBorder="1" applyAlignment="1" applyProtection="1">
      <alignment horizontal="center" vertical="center"/>
      <protection locked="0"/>
    </xf>
    <xf numFmtId="0" fontId="81" fillId="9" borderId="0" xfId="0" applyFont="1" applyFill="1" applyAlignment="1">
      <alignment horizontal="left" vertical="center"/>
    </xf>
    <xf numFmtId="0" fontId="68" fillId="5" borderId="5" xfId="0" applyFont="1" applyFill="1" applyBorder="1" applyAlignment="1">
      <alignment horizontal="center" vertical="center"/>
    </xf>
    <xf numFmtId="0" fontId="61" fillId="4" borderId="19" xfId="0" applyFont="1" applyFill="1" applyBorder="1" applyAlignment="1" applyProtection="1">
      <alignment horizontal="left" vertical="top" wrapText="1"/>
      <protection locked="0"/>
    </xf>
    <xf numFmtId="0" fontId="61" fillId="4" borderId="20" xfId="0" applyFont="1" applyFill="1" applyBorder="1" applyAlignment="1" applyProtection="1">
      <alignment horizontal="left" vertical="top" wrapText="1"/>
      <protection locked="0"/>
    </xf>
    <xf numFmtId="0" fontId="61" fillId="4" borderId="21" xfId="0" applyFont="1" applyFill="1" applyBorder="1" applyAlignment="1" applyProtection="1">
      <alignment horizontal="left" vertical="top" wrapText="1"/>
      <protection locked="0"/>
    </xf>
    <xf numFmtId="0" fontId="61" fillId="4" borderId="23" xfId="0" applyFont="1" applyFill="1" applyBorder="1" applyAlignment="1" applyProtection="1">
      <alignment horizontal="left" vertical="top" wrapText="1"/>
      <protection locked="0"/>
    </xf>
    <xf numFmtId="0" fontId="61" fillId="4" borderId="0" xfId="0" applyFont="1" applyFill="1" applyAlignment="1" applyProtection="1">
      <alignment horizontal="left" vertical="top" wrapText="1"/>
      <protection locked="0"/>
    </xf>
    <xf numFmtId="0" fontId="61" fillId="4" borderId="22" xfId="0" applyFont="1" applyFill="1" applyBorder="1" applyAlignment="1" applyProtection="1">
      <alignment horizontal="left" vertical="top" wrapText="1"/>
      <protection locked="0"/>
    </xf>
    <xf numFmtId="0" fontId="51" fillId="4" borderId="88" xfId="0" applyFont="1" applyFill="1" applyBorder="1" applyAlignment="1" applyProtection="1">
      <alignment horizontal="left" vertical="center" wrapText="1"/>
      <protection locked="0"/>
    </xf>
    <xf numFmtId="0" fontId="51" fillId="4" borderId="89" xfId="0" applyFont="1" applyFill="1" applyBorder="1" applyAlignment="1" applyProtection="1">
      <alignment horizontal="left" vertical="center" wrapText="1"/>
      <protection locked="0"/>
    </xf>
    <xf numFmtId="0" fontId="51" fillId="4" borderId="90" xfId="0" applyFont="1" applyFill="1" applyBorder="1" applyAlignment="1" applyProtection="1">
      <alignment horizontal="left" vertical="center" wrapText="1"/>
      <protection locked="0"/>
    </xf>
    <xf numFmtId="0" fontId="60" fillId="5" borderId="78" xfId="0" applyFont="1" applyFill="1" applyBorder="1" applyAlignment="1">
      <alignment horizontal="left" vertical="center" indent="1"/>
    </xf>
    <xf numFmtId="0" fontId="61" fillId="4" borderId="78" xfId="0" applyFont="1" applyFill="1" applyBorder="1" applyAlignment="1" applyProtection="1">
      <alignment horizontal="left" vertical="center" indent="1"/>
      <protection locked="0"/>
    </xf>
    <xf numFmtId="0" fontId="82" fillId="4" borderId="0" xfId="0" applyFont="1" applyFill="1" applyAlignment="1" applyProtection="1">
      <alignment horizontal="left" vertical="center"/>
      <protection locked="0"/>
    </xf>
    <xf numFmtId="0" fontId="68" fillId="4" borderId="0" xfId="0" applyFont="1" applyFill="1" applyAlignment="1">
      <alignment horizontal="left" vertical="center"/>
    </xf>
    <xf numFmtId="0" fontId="68" fillId="4" borderId="91" xfId="0" applyFont="1" applyFill="1" applyBorder="1" applyAlignment="1">
      <alignment horizontal="left" vertical="center"/>
    </xf>
    <xf numFmtId="0" fontId="61" fillId="5" borderId="78" xfId="0" applyFont="1" applyFill="1" applyBorder="1" applyAlignment="1">
      <alignment horizontal="center" vertical="center"/>
    </xf>
    <xf numFmtId="0" fontId="69" fillId="4" borderId="95" xfId="0" applyFont="1" applyFill="1" applyBorder="1" applyAlignment="1" applyProtection="1">
      <alignment horizontal="center" vertical="center"/>
      <protection locked="0"/>
    </xf>
    <xf numFmtId="38" fontId="68" fillId="4" borderId="25" xfId="1" applyFont="1" applyFill="1" applyBorder="1" applyAlignment="1" applyProtection="1">
      <alignment horizontal="left" vertical="center" wrapText="1" indent="1"/>
      <protection locked="0"/>
    </xf>
    <xf numFmtId="38" fontId="68" fillId="4" borderId="25" xfId="1" applyFont="1" applyFill="1" applyBorder="1" applyAlignment="1" applyProtection="1">
      <alignment horizontal="left" vertical="center" indent="1"/>
      <protection locked="0"/>
    </xf>
    <xf numFmtId="38" fontId="68" fillId="4" borderId="100" xfId="1" applyFont="1" applyFill="1" applyBorder="1" applyAlignment="1" applyProtection="1">
      <alignment horizontal="left" vertical="center" indent="1"/>
      <protection locked="0"/>
    </xf>
    <xf numFmtId="42" fontId="68" fillId="4" borderId="97" xfId="1" applyNumberFormat="1" applyFont="1" applyFill="1" applyBorder="1" applyAlignment="1" applyProtection="1">
      <alignment horizontal="center" vertical="center"/>
      <protection locked="0"/>
    </xf>
    <xf numFmtId="42" fontId="68" fillId="4" borderId="102" xfId="1" applyNumberFormat="1" applyFont="1" applyFill="1" applyBorder="1" applyAlignment="1" applyProtection="1">
      <alignment horizontal="center" vertical="center"/>
      <protection locked="0"/>
    </xf>
    <xf numFmtId="38" fontId="68" fillId="4" borderId="24" xfId="1" applyFont="1" applyFill="1" applyBorder="1" applyAlignment="1" applyProtection="1">
      <alignment vertical="center"/>
      <protection locked="0"/>
    </xf>
    <xf numFmtId="38" fontId="68" fillId="4" borderId="25" xfId="1" applyFont="1" applyFill="1" applyBorder="1" applyAlignment="1" applyProtection="1">
      <alignment vertical="center"/>
      <protection locked="0"/>
    </xf>
    <xf numFmtId="38" fontId="68" fillId="4" borderId="99" xfId="1" applyFont="1" applyFill="1" applyBorder="1" applyAlignment="1" applyProtection="1">
      <alignment vertical="center"/>
      <protection locked="0"/>
    </xf>
    <xf numFmtId="38" fontId="68" fillId="4" borderId="100" xfId="1" applyFont="1" applyFill="1" applyBorder="1" applyAlignment="1" applyProtection="1">
      <alignment vertical="center"/>
      <protection locked="0"/>
    </xf>
    <xf numFmtId="38" fontId="68" fillId="4" borderId="5" xfId="1" applyFont="1" applyFill="1" applyBorder="1" applyAlignment="1" applyProtection="1">
      <alignment horizontal="left" vertical="center" indent="1"/>
      <protection locked="0"/>
    </xf>
    <xf numFmtId="0" fontId="68" fillId="4" borderId="26" xfId="0" applyFont="1" applyFill="1" applyBorder="1" applyAlignment="1" applyProtection="1">
      <alignment horizontal="left" vertical="center" indent="1"/>
      <protection locked="0"/>
    </xf>
    <xf numFmtId="0" fontId="68" fillId="4" borderId="5" xfId="0" applyFont="1" applyFill="1" applyBorder="1" applyAlignment="1" applyProtection="1">
      <alignment horizontal="left" vertical="center" indent="1"/>
      <protection locked="0"/>
    </xf>
    <xf numFmtId="0" fontId="68" fillId="4" borderId="96" xfId="0" applyFont="1" applyFill="1" applyBorder="1" applyAlignment="1" applyProtection="1">
      <alignment horizontal="left" vertical="center" indent="1"/>
      <protection locked="0"/>
    </xf>
    <xf numFmtId="38" fontId="68" fillId="4" borderId="26" xfId="1" applyFont="1" applyFill="1" applyBorder="1" applyAlignment="1" applyProtection="1">
      <alignment horizontal="left" vertical="center" indent="1"/>
      <protection locked="0"/>
    </xf>
    <xf numFmtId="38" fontId="68" fillId="4" borderId="96" xfId="1" applyFont="1" applyFill="1" applyBorder="1" applyAlignment="1" applyProtection="1">
      <alignment horizontal="left" vertical="center" indent="1"/>
      <protection locked="0"/>
    </xf>
    <xf numFmtId="38" fontId="81" fillId="9" borderId="93" xfId="1" applyFont="1" applyFill="1" applyBorder="1" applyAlignment="1" applyProtection="1">
      <alignment horizontal="center" vertical="center"/>
      <protection locked="0"/>
    </xf>
    <xf numFmtId="38" fontId="81" fillId="9" borderId="45" xfId="1" applyFont="1" applyFill="1" applyBorder="1" applyAlignment="1" applyProtection="1">
      <alignment horizontal="center" vertical="center"/>
      <protection locked="0"/>
    </xf>
    <xf numFmtId="38" fontId="81" fillId="9" borderId="94" xfId="1" applyFont="1" applyFill="1" applyBorder="1" applyAlignment="1" applyProtection="1">
      <alignment horizontal="center" vertical="center"/>
      <protection locked="0"/>
    </xf>
    <xf numFmtId="38" fontId="81" fillId="9" borderId="23" xfId="1" applyFont="1" applyFill="1" applyBorder="1" applyAlignment="1" applyProtection="1">
      <alignment horizontal="center" vertical="center"/>
      <protection locked="0"/>
    </xf>
    <xf numFmtId="38" fontId="81" fillId="9" borderId="0" xfId="1" applyFont="1" applyFill="1" applyBorder="1" applyAlignment="1" applyProtection="1">
      <alignment horizontal="center" vertical="center"/>
      <protection locked="0"/>
    </xf>
    <xf numFmtId="38" fontId="81" fillId="9" borderId="22" xfId="1" applyFont="1" applyFill="1" applyBorder="1" applyAlignment="1" applyProtection="1">
      <alignment horizontal="center" vertical="center"/>
      <protection locked="0"/>
    </xf>
    <xf numFmtId="38" fontId="81" fillId="9" borderId="46" xfId="1" applyFont="1" applyFill="1" applyBorder="1" applyAlignment="1" applyProtection="1">
      <alignment horizontal="center" vertical="center"/>
      <protection locked="0"/>
    </xf>
    <xf numFmtId="38" fontId="81" fillId="9" borderId="48" xfId="1" applyFont="1" applyFill="1" applyBorder="1" applyAlignment="1" applyProtection="1">
      <alignment horizontal="center" vertical="center"/>
      <protection locked="0"/>
    </xf>
    <xf numFmtId="0" fontId="81" fillId="9" borderId="44" xfId="0" applyFont="1" applyFill="1" applyBorder="1" applyAlignment="1" applyProtection="1">
      <alignment horizontal="center" vertical="center"/>
      <protection locked="0"/>
    </xf>
    <xf numFmtId="0" fontId="81" fillId="9" borderId="47" xfId="0" applyFont="1" applyFill="1" applyBorder="1" applyAlignment="1" applyProtection="1">
      <alignment horizontal="center" vertical="center"/>
      <protection locked="0"/>
    </xf>
    <xf numFmtId="0" fontId="68" fillId="4" borderId="0" xfId="0" applyFont="1" applyFill="1" applyAlignment="1">
      <alignment vertical="center" wrapText="1"/>
    </xf>
    <xf numFmtId="0" fontId="68" fillId="4" borderId="0" xfId="0" applyFont="1" applyFill="1">
      <alignment vertical="center"/>
    </xf>
    <xf numFmtId="0" fontId="61" fillId="4" borderId="5" xfId="0" applyFont="1" applyFill="1" applyBorder="1" applyAlignment="1">
      <alignment horizontal="left" vertical="center" indent="1"/>
    </xf>
    <xf numFmtId="38" fontId="68" fillId="4" borderId="78" xfId="1" applyFont="1" applyFill="1" applyBorder="1" applyAlignment="1" applyProtection="1">
      <alignment horizontal="left" vertical="center" indent="1"/>
      <protection locked="0"/>
    </xf>
    <xf numFmtId="0" fontId="68" fillId="4" borderId="78" xfId="0" applyFont="1" applyFill="1" applyBorder="1" applyAlignment="1" applyProtection="1">
      <alignment horizontal="left" vertical="center" indent="1"/>
      <protection locked="0"/>
    </xf>
    <xf numFmtId="38" fontId="86" fillId="4" borderId="5" xfId="1" applyFont="1" applyFill="1" applyBorder="1" applyAlignment="1" applyProtection="1">
      <alignment horizontal="left" vertical="top" wrapText="1" indent="1"/>
      <protection locked="0"/>
    </xf>
    <xf numFmtId="38" fontId="68" fillId="4" borderId="26" xfId="1" applyFont="1" applyFill="1" applyBorder="1" applyAlignment="1" applyProtection="1">
      <alignment horizontal="left" vertical="center" wrapText="1" indent="1"/>
      <protection locked="0"/>
    </xf>
    <xf numFmtId="38" fontId="68" fillId="4" borderId="5" xfId="1" applyFont="1" applyFill="1" applyBorder="1" applyAlignment="1" applyProtection="1">
      <alignment horizontal="left" vertical="center" wrapText="1" indent="1"/>
      <protection locked="0"/>
    </xf>
    <xf numFmtId="38" fontId="68" fillId="4" borderId="96" xfId="1" applyFont="1" applyFill="1" applyBorder="1" applyAlignment="1" applyProtection="1">
      <alignment horizontal="left" vertical="center" wrapText="1" indent="1"/>
      <protection locked="0"/>
    </xf>
    <xf numFmtId="0" fontId="69" fillId="4" borderId="95" xfId="0" applyFont="1" applyFill="1" applyBorder="1" applyAlignment="1" applyProtection="1">
      <alignment horizontal="center" vertical="center" wrapText="1"/>
      <protection locked="0"/>
    </xf>
    <xf numFmtId="0" fontId="69" fillId="4" borderId="98" xfId="0" applyFont="1" applyFill="1" applyBorder="1" applyAlignment="1" applyProtection="1">
      <alignment horizontal="center" vertical="center"/>
      <protection locked="0"/>
    </xf>
    <xf numFmtId="0" fontId="61" fillId="5" borderId="5" xfId="0" applyFont="1" applyFill="1" applyBorder="1" applyAlignment="1">
      <alignment horizontal="center" vertical="center"/>
    </xf>
    <xf numFmtId="0" fontId="100" fillId="4" borderId="45" xfId="0" applyFont="1" applyFill="1" applyBorder="1" applyAlignment="1">
      <alignment horizontal="left"/>
    </xf>
    <xf numFmtId="0" fontId="100" fillId="4" borderId="50" xfId="0" applyFont="1" applyFill="1" applyBorder="1" applyAlignment="1">
      <alignment horizontal="left"/>
    </xf>
    <xf numFmtId="0" fontId="69" fillId="4" borderId="78" xfId="0" applyFont="1" applyFill="1" applyBorder="1" applyAlignment="1" applyProtection="1">
      <alignment horizontal="center" vertical="center" wrapText="1"/>
      <protection locked="0"/>
    </xf>
    <xf numFmtId="38" fontId="68" fillId="4" borderId="44" xfId="1" applyFont="1" applyFill="1" applyBorder="1" applyAlignment="1" applyProtection="1">
      <alignment horizontal="left" vertical="center" wrapText="1" indent="1"/>
      <protection locked="0"/>
    </xf>
    <xf numFmtId="38" fontId="68" fillId="4" borderId="45" xfId="1" applyFont="1" applyFill="1" applyBorder="1" applyAlignment="1" applyProtection="1">
      <alignment horizontal="left" vertical="center" wrapText="1" indent="1"/>
      <protection locked="0"/>
    </xf>
    <xf numFmtId="38" fontId="68" fillId="4" borderId="46" xfId="1" applyFont="1" applyFill="1" applyBorder="1" applyAlignment="1" applyProtection="1">
      <alignment horizontal="left" vertical="center" wrapText="1" indent="1"/>
      <protection locked="0"/>
    </xf>
    <xf numFmtId="38" fontId="68" fillId="4" borderId="47" xfId="1" applyFont="1" applyFill="1" applyBorder="1" applyAlignment="1" applyProtection="1">
      <alignment horizontal="left" vertical="center" wrapText="1" indent="1"/>
      <protection locked="0"/>
    </xf>
    <xf numFmtId="38" fontId="68" fillId="4" borderId="0" xfId="1" applyFont="1" applyFill="1" applyBorder="1" applyAlignment="1" applyProtection="1">
      <alignment horizontal="left" vertical="center" wrapText="1" indent="1"/>
      <protection locked="0"/>
    </xf>
    <xf numFmtId="38" fontId="68" fillId="4" borderId="48" xfId="1" applyFont="1" applyFill="1" applyBorder="1" applyAlignment="1" applyProtection="1">
      <alignment horizontal="left" vertical="center" wrapText="1" indent="1"/>
      <protection locked="0"/>
    </xf>
    <xf numFmtId="38" fontId="68" fillId="4" borderId="49" xfId="1" applyFont="1" applyFill="1" applyBorder="1" applyAlignment="1" applyProtection="1">
      <alignment horizontal="left" vertical="center" wrapText="1" indent="1"/>
      <protection locked="0"/>
    </xf>
    <xf numFmtId="38" fontId="68" fillId="4" borderId="50" xfId="1" applyFont="1" applyFill="1" applyBorder="1" applyAlignment="1" applyProtection="1">
      <alignment horizontal="left" vertical="center" wrapText="1" indent="1"/>
      <protection locked="0"/>
    </xf>
    <xf numFmtId="38" fontId="68" fillId="4" borderId="51" xfId="1" applyFont="1" applyFill="1" applyBorder="1" applyAlignment="1" applyProtection="1">
      <alignment horizontal="left" vertical="center" wrapText="1" indent="1"/>
      <protection locked="0"/>
    </xf>
    <xf numFmtId="38" fontId="68" fillId="4" borderId="44" xfId="1" applyFont="1" applyFill="1" applyBorder="1" applyAlignment="1" applyProtection="1">
      <alignment horizontal="left" vertical="center" indent="1"/>
      <protection locked="0"/>
    </xf>
    <xf numFmtId="38" fontId="68" fillId="4" borderId="45" xfId="1" applyFont="1" applyFill="1" applyBorder="1" applyAlignment="1" applyProtection="1">
      <alignment horizontal="left" vertical="center" indent="1"/>
      <protection locked="0"/>
    </xf>
    <xf numFmtId="38" fontId="68" fillId="4" borderId="46" xfId="1" applyFont="1" applyFill="1" applyBorder="1" applyAlignment="1" applyProtection="1">
      <alignment horizontal="left" vertical="center" indent="1"/>
      <protection locked="0"/>
    </xf>
    <xf numFmtId="38" fontId="68" fillId="4" borderId="47" xfId="1" applyFont="1" applyFill="1" applyBorder="1" applyAlignment="1" applyProtection="1">
      <alignment horizontal="left" vertical="center" indent="1"/>
      <protection locked="0"/>
    </xf>
    <xf numFmtId="38" fontId="68" fillId="4" borderId="0" xfId="1" applyFont="1" applyFill="1" applyBorder="1" applyAlignment="1" applyProtection="1">
      <alignment horizontal="left" vertical="center" indent="1"/>
      <protection locked="0"/>
    </xf>
    <xf numFmtId="38" fontId="68" fillId="4" borderId="48" xfId="1" applyFont="1" applyFill="1" applyBorder="1" applyAlignment="1" applyProtection="1">
      <alignment horizontal="left" vertical="center" indent="1"/>
      <protection locked="0"/>
    </xf>
    <xf numFmtId="38" fontId="68" fillId="4" borderId="49" xfId="1" applyFont="1" applyFill="1" applyBorder="1" applyAlignment="1" applyProtection="1">
      <alignment horizontal="left" vertical="center" indent="1"/>
      <protection locked="0"/>
    </xf>
    <xf numFmtId="38" fontId="68" fillId="4" borderId="50" xfId="1" applyFont="1" applyFill="1" applyBorder="1" applyAlignment="1" applyProtection="1">
      <alignment horizontal="left" vertical="center" indent="1"/>
      <protection locked="0"/>
    </xf>
    <xf numFmtId="38" fontId="68" fillId="4" borderId="51" xfId="1" applyFont="1" applyFill="1" applyBorder="1" applyAlignment="1" applyProtection="1">
      <alignment horizontal="left" vertical="center" indent="1"/>
      <protection locked="0"/>
    </xf>
    <xf numFmtId="42" fontId="68" fillId="4" borderId="109" xfId="1" applyNumberFormat="1" applyFont="1" applyFill="1" applyBorder="1" applyAlignment="1" applyProtection="1">
      <alignment horizontal="center" vertical="center"/>
      <protection locked="0"/>
    </xf>
    <xf numFmtId="42" fontId="68" fillId="4" borderId="108" xfId="1" applyNumberFormat="1" applyFont="1" applyFill="1" applyBorder="1" applyAlignment="1" applyProtection="1">
      <alignment horizontal="center" vertical="center"/>
      <protection locked="0"/>
    </xf>
    <xf numFmtId="42" fontId="68" fillId="4" borderId="54" xfId="1" applyNumberFormat="1" applyFont="1" applyFill="1" applyBorder="1" applyAlignment="1" applyProtection="1">
      <alignment horizontal="center" vertical="center"/>
      <protection locked="0"/>
    </xf>
    <xf numFmtId="0" fontId="81" fillId="9" borderId="78" xfId="0" applyFont="1" applyFill="1" applyBorder="1" applyAlignment="1" applyProtection="1">
      <alignment horizontal="center" vertical="center"/>
      <protection locked="0"/>
    </xf>
    <xf numFmtId="38" fontId="81" fillId="9" borderId="78" xfId="1" applyFont="1" applyFill="1" applyBorder="1" applyAlignment="1" applyProtection="1">
      <alignment horizontal="center" vertical="center"/>
      <protection locked="0"/>
    </xf>
    <xf numFmtId="0" fontId="102" fillId="32" borderId="0" xfId="0" applyFont="1" applyFill="1" applyAlignment="1">
      <alignment horizontal="left" vertical="center" wrapText="1" indent="3"/>
    </xf>
    <xf numFmtId="0" fontId="102" fillId="32" borderId="0" xfId="0" applyFont="1" applyFill="1" applyAlignment="1">
      <alignment horizontal="left" vertical="center" indent="3"/>
    </xf>
    <xf numFmtId="0" fontId="41" fillId="4" borderId="44" xfId="0" applyFont="1" applyFill="1" applyBorder="1" applyAlignment="1">
      <alignment horizontal="center" vertical="center"/>
    </xf>
    <xf numFmtId="0" fontId="41" fillId="4" borderId="45" xfId="0" applyFont="1" applyFill="1" applyBorder="1" applyAlignment="1">
      <alignment horizontal="center" vertical="center"/>
    </xf>
    <xf numFmtId="0" fontId="41" fillId="4" borderId="46" xfId="0" applyFont="1" applyFill="1" applyBorder="1" applyAlignment="1">
      <alignment horizontal="center" vertical="center"/>
    </xf>
    <xf numFmtId="0" fontId="41" fillId="4" borderId="47" xfId="0" applyFont="1" applyFill="1" applyBorder="1" applyAlignment="1">
      <alignment horizontal="center" vertical="center"/>
    </xf>
    <xf numFmtId="0" fontId="41" fillId="4" borderId="0" xfId="0" applyFont="1" applyFill="1" applyAlignment="1">
      <alignment horizontal="center" vertical="center"/>
    </xf>
    <xf numFmtId="0" fontId="41" fillId="4" borderId="48" xfId="0" applyFont="1" applyFill="1" applyBorder="1" applyAlignment="1">
      <alignment horizontal="center" vertical="center"/>
    </xf>
    <xf numFmtId="0" fontId="42" fillId="4" borderId="47" xfId="0" applyFont="1" applyFill="1" applyBorder="1" applyAlignment="1">
      <alignment horizontal="center" shrinkToFit="1"/>
    </xf>
    <xf numFmtId="0" fontId="42" fillId="4" borderId="0" xfId="0" applyFont="1" applyFill="1" applyAlignment="1">
      <alignment horizontal="center" shrinkToFit="1"/>
    </xf>
    <xf numFmtId="0" fontId="42" fillId="4" borderId="48" xfId="0" applyFont="1" applyFill="1" applyBorder="1" applyAlignment="1">
      <alignment horizontal="center" shrinkToFit="1"/>
    </xf>
    <xf numFmtId="0" fontId="41" fillId="4" borderId="47" xfId="0" applyFont="1" applyFill="1" applyBorder="1" applyAlignment="1">
      <alignment horizontal="center" vertical="center" shrinkToFit="1"/>
    </xf>
    <xf numFmtId="0" fontId="41" fillId="4" borderId="0" xfId="0" applyFont="1" applyFill="1" applyAlignment="1">
      <alignment horizontal="center" vertical="center" shrinkToFit="1"/>
    </xf>
    <xf numFmtId="0" fontId="41" fillId="4" borderId="48" xfId="0" applyFont="1" applyFill="1" applyBorder="1" applyAlignment="1">
      <alignment horizontal="center" vertical="center" shrinkToFit="1"/>
    </xf>
    <xf numFmtId="0" fontId="40" fillId="4" borderId="44" xfId="0" applyFont="1" applyFill="1" applyBorder="1" applyAlignment="1">
      <alignment horizontal="center" vertical="center"/>
    </xf>
    <xf numFmtId="0" fontId="40" fillId="4" borderId="45" xfId="0" applyFont="1" applyFill="1" applyBorder="1" applyAlignment="1">
      <alignment horizontal="center" vertical="center"/>
    </xf>
    <xf numFmtId="0" fontId="40" fillId="4" borderId="46" xfId="0" applyFont="1" applyFill="1" applyBorder="1" applyAlignment="1">
      <alignment horizontal="center" vertical="center"/>
    </xf>
    <xf numFmtId="0" fontId="102" fillId="23" borderId="0" xfId="0" applyFont="1" applyFill="1" applyAlignment="1">
      <alignment horizontal="left" vertical="center" wrapText="1" indent="1"/>
    </xf>
    <xf numFmtId="0" fontId="9" fillId="4" borderId="69" xfId="0" applyFont="1" applyFill="1" applyBorder="1" applyAlignment="1" applyProtection="1">
      <alignment horizontal="left" vertical="top" wrapText="1"/>
      <protection locked="0"/>
    </xf>
    <xf numFmtId="0" fontId="9" fillId="4" borderId="87" xfId="0" applyFont="1" applyFill="1" applyBorder="1" applyAlignment="1" applyProtection="1">
      <alignment horizontal="left" vertical="top" wrapText="1"/>
      <protection locked="0"/>
    </xf>
    <xf numFmtId="0" fontId="9" fillId="4" borderId="70" xfId="0" applyFont="1" applyFill="1" applyBorder="1" applyAlignment="1" applyProtection="1">
      <alignment horizontal="left" vertical="top" wrapText="1"/>
      <protection locked="0"/>
    </xf>
    <xf numFmtId="0" fontId="9" fillId="4" borderId="47" xfId="0" applyFont="1" applyFill="1" applyBorder="1" applyAlignment="1" applyProtection="1">
      <alignment horizontal="left" vertical="top" wrapText="1"/>
      <protection locked="0"/>
    </xf>
    <xf numFmtId="0" fontId="9" fillId="4" borderId="0" xfId="0" applyFont="1" applyFill="1" applyAlignment="1" applyProtection="1">
      <alignment horizontal="left" vertical="top" wrapText="1"/>
      <protection locked="0"/>
    </xf>
    <xf numFmtId="0" fontId="9" fillId="4" borderId="48" xfId="0" applyFont="1" applyFill="1" applyBorder="1" applyAlignment="1" applyProtection="1">
      <alignment horizontal="left" vertical="top" wrapText="1"/>
      <protection locked="0"/>
    </xf>
    <xf numFmtId="0" fontId="9" fillId="4" borderId="49" xfId="0" applyFont="1" applyFill="1" applyBorder="1" applyAlignment="1" applyProtection="1">
      <alignment horizontal="left" vertical="top" wrapText="1"/>
      <protection locked="0"/>
    </xf>
    <xf numFmtId="0" fontId="9" fillId="4" borderId="50" xfId="0" applyFont="1" applyFill="1" applyBorder="1" applyAlignment="1" applyProtection="1">
      <alignment horizontal="left" vertical="top" wrapText="1"/>
      <protection locked="0"/>
    </xf>
    <xf numFmtId="0" fontId="9" fillId="4" borderId="51" xfId="0" applyFont="1" applyFill="1" applyBorder="1" applyAlignment="1" applyProtection="1">
      <alignment horizontal="left" vertical="top" wrapText="1"/>
      <protection locked="0"/>
    </xf>
    <xf numFmtId="0" fontId="62" fillId="35" borderId="0" xfId="0" applyFont="1" applyFill="1" applyAlignment="1">
      <alignment horizontal="center" vertical="center"/>
    </xf>
    <xf numFmtId="0" fontId="42" fillId="4" borderId="0" xfId="0" applyFont="1" applyFill="1" applyAlignment="1">
      <alignment horizontal="left" vertical="top" indent="1" shrinkToFit="1"/>
    </xf>
    <xf numFmtId="0" fontId="42" fillId="4" borderId="48" xfId="0" applyFont="1" applyFill="1" applyBorder="1" applyAlignment="1">
      <alignment horizontal="left" vertical="top" indent="1" shrinkToFit="1"/>
    </xf>
    <xf numFmtId="0" fontId="42" fillId="4" borderId="47" xfId="0" applyFont="1" applyFill="1" applyBorder="1" applyAlignment="1">
      <alignment horizontal="center" vertical="center" shrinkToFit="1"/>
    </xf>
    <xf numFmtId="0" fontId="42" fillId="4" borderId="0" xfId="0" applyFont="1" applyFill="1" applyAlignment="1">
      <alignment horizontal="center" vertical="center" shrinkToFit="1"/>
    </xf>
    <xf numFmtId="0" fontId="42" fillId="4" borderId="48" xfId="0" applyFont="1" applyFill="1" applyBorder="1" applyAlignment="1">
      <alignment horizontal="center" vertical="center" shrinkToFit="1"/>
    </xf>
    <xf numFmtId="0" fontId="57" fillId="3" borderId="52" xfId="0" applyFont="1" applyFill="1" applyBorder="1" applyAlignment="1">
      <alignment horizontal="center" vertical="center"/>
    </xf>
    <xf numFmtId="0" fontId="57" fillId="3" borderId="86" xfId="0" applyFont="1" applyFill="1" applyBorder="1" applyAlignment="1">
      <alignment horizontal="center" vertical="center"/>
    </xf>
    <xf numFmtId="0" fontId="57" fillId="3" borderId="53" xfId="0" applyFont="1" applyFill="1" applyBorder="1" applyAlignment="1">
      <alignment horizontal="center" vertical="center"/>
    </xf>
    <xf numFmtId="0" fontId="24" fillId="4" borderId="64" xfId="0" applyFont="1" applyFill="1" applyBorder="1" applyAlignment="1" applyProtection="1">
      <alignment horizontal="left" vertical="center" indent="1"/>
      <protection locked="0"/>
    </xf>
    <xf numFmtId="0" fontId="24" fillId="4" borderId="65" xfId="0" applyFont="1" applyFill="1" applyBorder="1" applyAlignment="1" applyProtection="1">
      <alignment horizontal="left" vertical="center" indent="1"/>
      <protection locked="0"/>
    </xf>
    <xf numFmtId="0" fontId="23" fillId="4" borderId="64" xfId="0" applyFont="1" applyFill="1" applyBorder="1" applyAlignment="1" applyProtection="1">
      <alignment horizontal="left" vertical="center" indent="1"/>
      <protection locked="0"/>
    </xf>
    <xf numFmtId="0" fontId="23" fillId="4" borderId="65" xfId="0" applyFont="1" applyFill="1" applyBorder="1" applyAlignment="1" applyProtection="1">
      <alignment horizontal="left" vertical="center" indent="1"/>
      <protection locked="0"/>
    </xf>
    <xf numFmtId="0" fontId="23" fillId="4" borderId="67" xfId="0" applyFont="1" applyFill="1" applyBorder="1" applyAlignment="1" applyProtection="1">
      <alignment horizontal="left" vertical="center" indent="1" shrinkToFit="1"/>
      <protection locked="0"/>
    </xf>
    <xf numFmtId="0" fontId="23" fillId="4" borderId="68" xfId="0" applyFont="1" applyFill="1" applyBorder="1" applyAlignment="1" applyProtection="1">
      <alignment horizontal="left" vertical="center" indent="1" shrinkToFit="1"/>
      <protection locked="0"/>
    </xf>
    <xf numFmtId="38" fontId="76" fillId="26" borderId="44" xfId="0" applyNumberFormat="1" applyFont="1" applyFill="1" applyBorder="1" applyAlignment="1">
      <alignment horizontal="center" vertical="center"/>
    </xf>
    <xf numFmtId="38" fontId="76" fillId="26" borderId="45" xfId="0" applyNumberFormat="1" applyFont="1" applyFill="1" applyBorder="1" applyAlignment="1">
      <alignment horizontal="center" vertical="center"/>
    </xf>
    <xf numFmtId="38" fontId="76" fillId="26" borderId="46" xfId="0" applyNumberFormat="1" applyFont="1" applyFill="1" applyBorder="1" applyAlignment="1">
      <alignment horizontal="center" vertical="center"/>
    </xf>
    <xf numFmtId="0" fontId="96" fillId="4" borderId="60" xfId="0" applyFont="1" applyFill="1" applyBorder="1" applyAlignment="1">
      <alignment horizontal="center" vertical="center"/>
    </xf>
    <xf numFmtId="0" fontId="96" fillId="4" borderId="62" xfId="0" applyFont="1" applyFill="1" applyBorder="1" applyAlignment="1">
      <alignment horizontal="center" vertical="center"/>
    </xf>
    <xf numFmtId="0" fontId="9" fillId="4" borderId="110" xfId="0" applyFont="1" applyFill="1" applyBorder="1" applyAlignment="1" applyProtection="1">
      <alignment horizontal="left" vertical="top"/>
      <protection locked="0"/>
    </xf>
    <xf numFmtId="0" fontId="9" fillId="4" borderId="111" xfId="0" applyFont="1" applyFill="1" applyBorder="1" applyAlignment="1" applyProtection="1">
      <alignment horizontal="left" vertical="top"/>
      <protection locked="0"/>
    </xf>
    <xf numFmtId="0" fontId="9" fillId="4" borderId="112" xfId="0" applyFont="1" applyFill="1" applyBorder="1" applyAlignment="1" applyProtection="1">
      <alignment horizontal="left" vertical="top"/>
      <protection locked="0"/>
    </xf>
    <xf numFmtId="0" fontId="9" fillId="4" borderId="47"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48" xfId="0" applyFont="1" applyFill="1" applyBorder="1" applyAlignment="1" applyProtection="1">
      <alignment horizontal="left" vertical="top"/>
      <protection locked="0"/>
    </xf>
    <xf numFmtId="0" fontId="9" fillId="4" borderId="49" xfId="0" applyFont="1" applyFill="1" applyBorder="1" applyAlignment="1" applyProtection="1">
      <alignment horizontal="left" vertical="top"/>
      <protection locked="0"/>
    </xf>
    <xf numFmtId="0" fontId="9" fillId="4" borderId="50" xfId="0" applyFont="1" applyFill="1" applyBorder="1" applyAlignment="1" applyProtection="1">
      <alignment horizontal="left" vertical="top"/>
      <protection locked="0"/>
    </xf>
    <xf numFmtId="0" fontId="9" fillId="4" borderId="51" xfId="0" applyFont="1" applyFill="1" applyBorder="1" applyAlignment="1" applyProtection="1">
      <alignment horizontal="left" vertical="top"/>
      <protection locked="0"/>
    </xf>
    <xf numFmtId="0" fontId="79" fillId="26" borderId="47" xfId="0" applyFont="1" applyFill="1" applyBorder="1" applyAlignment="1">
      <alignment horizontal="center" shrinkToFit="1"/>
    </xf>
    <xf numFmtId="0" fontId="79" fillId="26" borderId="0" xfId="0" applyFont="1" applyFill="1" applyAlignment="1">
      <alignment horizontal="center" shrinkToFit="1"/>
    </xf>
    <xf numFmtId="0" fontId="79" fillId="26" borderId="48" xfId="0" applyFont="1" applyFill="1" applyBorder="1" applyAlignment="1">
      <alignment horizontal="center" shrinkToFit="1"/>
    </xf>
    <xf numFmtId="0" fontId="57" fillId="4" borderId="81" xfId="2" applyFont="1" applyFill="1" applyBorder="1" applyAlignment="1">
      <alignment horizontal="center" vertical="center"/>
    </xf>
    <xf numFmtId="0" fontId="57" fillId="4" borderId="82" xfId="2" applyFont="1" applyFill="1" applyBorder="1" applyAlignment="1">
      <alignment horizontal="center" vertical="center"/>
    </xf>
    <xf numFmtId="0" fontId="57" fillId="4" borderId="83" xfId="2" applyFont="1" applyFill="1" applyBorder="1" applyAlignment="1">
      <alignment horizontal="center" vertical="center"/>
    </xf>
    <xf numFmtId="0" fontId="57" fillId="8" borderId="78" xfId="2" applyFont="1" applyFill="1" applyBorder="1" applyAlignment="1">
      <alignment horizontal="center" vertical="center" wrapText="1"/>
    </xf>
    <xf numFmtId="0" fontId="57" fillId="8" borderId="78" xfId="2" applyFont="1" applyFill="1" applyBorder="1" applyAlignment="1">
      <alignment horizontal="center" vertical="center"/>
    </xf>
    <xf numFmtId="0" fontId="36" fillId="23" borderId="0" xfId="0" applyFont="1" applyFill="1" applyAlignment="1">
      <alignment horizontal="left" vertical="center"/>
    </xf>
    <xf numFmtId="0" fontId="77" fillId="26" borderId="47" xfId="0" applyFont="1" applyFill="1" applyBorder="1" applyAlignment="1">
      <alignment horizontal="center" vertical="center" shrinkToFit="1"/>
    </xf>
    <xf numFmtId="0" fontId="77" fillId="26" borderId="0" xfId="0" applyFont="1" applyFill="1" applyAlignment="1">
      <alignment horizontal="center" vertical="center" shrinkToFit="1"/>
    </xf>
    <xf numFmtId="0" fontId="77" fillId="26" borderId="48" xfId="0" applyFont="1" applyFill="1" applyBorder="1" applyAlignment="1">
      <alignment horizontal="center" vertical="center" shrinkToFit="1"/>
    </xf>
    <xf numFmtId="0" fontId="77" fillId="26" borderId="0" xfId="0" applyFont="1" applyFill="1" applyAlignment="1">
      <alignment horizontal="left" vertical="top" shrinkToFit="1"/>
    </xf>
    <xf numFmtId="0" fontId="77" fillId="26" borderId="48" xfId="0" applyFont="1" applyFill="1" applyBorder="1" applyAlignment="1">
      <alignment horizontal="left" vertical="top" shrinkToFit="1"/>
    </xf>
    <xf numFmtId="0" fontId="97" fillId="26" borderId="47" xfId="0" applyFont="1" applyFill="1" applyBorder="1" applyAlignment="1">
      <alignment horizontal="right" vertical="center" indent="1" shrinkToFit="1"/>
    </xf>
    <xf numFmtId="0" fontId="97" fillId="26" borderId="0" xfId="0" applyFont="1" applyFill="1" applyAlignment="1">
      <alignment horizontal="right" vertical="center" indent="1" shrinkToFit="1"/>
    </xf>
    <xf numFmtId="38" fontId="57" fillId="8" borderId="78" xfId="9" applyFont="1" applyFill="1" applyBorder="1" applyAlignment="1">
      <alignment horizontal="center" vertical="center"/>
    </xf>
    <xf numFmtId="0" fontId="23" fillId="4" borderId="103" xfId="0" applyFont="1" applyFill="1" applyBorder="1" applyAlignment="1" applyProtection="1">
      <alignment horizontal="left" vertical="center" indent="1" shrinkToFit="1"/>
      <protection locked="0"/>
    </xf>
    <xf numFmtId="0" fontId="23" fillId="4" borderId="107" xfId="0" applyFont="1" applyFill="1" applyBorder="1" applyAlignment="1" applyProtection="1">
      <alignment horizontal="left" vertical="center" indent="1" shrinkToFit="1"/>
      <protection locked="0"/>
    </xf>
    <xf numFmtId="0" fontId="23" fillId="4" borderId="104" xfId="0" applyFont="1" applyFill="1" applyBorder="1" applyAlignment="1" applyProtection="1">
      <alignment horizontal="left" vertical="center" indent="1" shrinkToFit="1"/>
      <protection locked="0"/>
    </xf>
    <xf numFmtId="0" fontId="98" fillId="26" borderId="49" xfId="0" applyFont="1" applyFill="1" applyBorder="1" applyAlignment="1">
      <alignment horizontal="right" vertical="center" shrinkToFit="1"/>
    </xf>
    <xf numFmtId="0" fontId="98" fillId="26" borderId="50" xfId="0" applyFont="1" applyFill="1" applyBorder="1" applyAlignment="1">
      <alignment horizontal="right" vertical="center" shrinkToFit="1"/>
    </xf>
    <xf numFmtId="0" fontId="79" fillId="26" borderId="50" xfId="0" applyFont="1" applyFill="1" applyBorder="1" applyAlignment="1">
      <alignment horizontal="left" vertical="top" indent="1" shrinkToFit="1"/>
    </xf>
    <xf numFmtId="0" fontId="79" fillId="26" borderId="51" xfId="0" applyFont="1" applyFill="1" applyBorder="1" applyAlignment="1">
      <alignment horizontal="left" vertical="top" indent="1" shrinkToFit="1"/>
    </xf>
    <xf numFmtId="0" fontId="57" fillId="3" borderId="79" xfId="0" applyFont="1" applyFill="1" applyBorder="1" applyAlignment="1">
      <alignment horizontal="center" vertical="center"/>
    </xf>
    <xf numFmtId="0" fontId="57" fillId="3" borderId="84" xfId="0" applyFont="1" applyFill="1" applyBorder="1" applyAlignment="1">
      <alignment horizontal="center" vertical="center"/>
    </xf>
    <xf numFmtId="0" fontId="57" fillId="3" borderId="80" xfId="0" applyFont="1" applyFill="1" applyBorder="1" applyAlignment="1">
      <alignment horizontal="center" vertical="center"/>
    </xf>
    <xf numFmtId="0" fontId="62" fillId="37" borderId="0" xfId="0" applyFont="1" applyFill="1" applyAlignment="1">
      <alignment horizontal="center" vertical="center"/>
    </xf>
    <xf numFmtId="0" fontId="23" fillId="4" borderId="61" xfId="0" applyFont="1" applyFill="1" applyBorder="1" applyAlignment="1" applyProtection="1">
      <alignment horizontal="left" vertical="center" indent="1" shrinkToFit="1"/>
      <protection locked="0"/>
    </xf>
    <xf numFmtId="0" fontId="23" fillId="4" borderId="62" xfId="0" applyFont="1" applyFill="1" applyBorder="1" applyAlignment="1" applyProtection="1">
      <alignment horizontal="left" vertical="center" indent="1" shrinkToFit="1"/>
      <protection locked="0"/>
    </xf>
    <xf numFmtId="0" fontId="23" fillId="4" borderId="64" xfId="0" applyFont="1" applyFill="1" applyBorder="1" applyAlignment="1" applyProtection="1">
      <alignment horizontal="left" vertical="center" indent="1" shrinkToFit="1"/>
      <protection locked="0"/>
    </xf>
    <xf numFmtId="0" fontId="23" fillId="4" borderId="65" xfId="0" applyFont="1" applyFill="1" applyBorder="1" applyAlignment="1" applyProtection="1">
      <alignment horizontal="left" vertical="center" indent="1" shrinkToFit="1"/>
      <protection locked="0"/>
    </xf>
    <xf numFmtId="176" fontId="0" fillId="4" borderId="61" xfId="0" applyNumberFormat="1" applyFill="1" applyBorder="1" applyAlignment="1" applyProtection="1">
      <alignment horizontal="left" vertical="center" indent="1"/>
      <protection locked="0"/>
    </xf>
    <xf numFmtId="176" fontId="0" fillId="4" borderId="62" xfId="0" applyNumberFormat="1" applyFill="1" applyBorder="1" applyAlignment="1" applyProtection="1">
      <alignment horizontal="left" vertical="center" indent="1"/>
      <protection locked="0"/>
    </xf>
    <xf numFmtId="0" fontId="57" fillId="4" borderId="66" xfId="0" applyFont="1" applyFill="1" applyBorder="1" applyAlignment="1">
      <alignment horizontal="center" vertical="center"/>
    </xf>
    <xf numFmtId="0" fontId="57" fillId="4" borderId="67" xfId="0" applyFont="1" applyFill="1" applyBorder="1" applyAlignment="1">
      <alignment horizontal="center" vertical="center"/>
    </xf>
    <xf numFmtId="38" fontId="38" fillId="4" borderId="60" xfId="1" applyFont="1" applyFill="1" applyBorder="1" applyAlignment="1" applyProtection="1">
      <alignment horizontal="right" vertical="center"/>
    </xf>
    <xf numFmtId="38" fontId="38" fillId="4" borderId="61" xfId="1" applyFont="1" applyFill="1" applyBorder="1" applyAlignment="1" applyProtection="1">
      <alignment horizontal="right" vertical="center"/>
    </xf>
    <xf numFmtId="38" fontId="38" fillId="4" borderId="63" xfId="1" applyFont="1" applyFill="1" applyBorder="1" applyAlignment="1" applyProtection="1">
      <alignment horizontal="right" vertical="center"/>
    </xf>
    <xf numFmtId="38" fontId="38" fillId="4" borderId="64" xfId="1" applyFont="1" applyFill="1" applyBorder="1" applyAlignment="1" applyProtection="1">
      <alignment horizontal="right" vertical="center"/>
    </xf>
    <xf numFmtId="0" fontId="76" fillId="26" borderId="44" xfId="0" applyFont="1" applyFill="1" applyBorder="1" applyAlignment="1">
      <alignment horizontal="center" vertical="center"/>
    </xf>
    <xf numFmtId="0" fontId="76" fillId="26" borderId="45" xfId="0" applyFont="1" applyFill="1" applyBorder="1" applyAlignment="1">
      <alignment horizontal="center" vertical="center"/>
    </xf>
    <xf numFmtId="0" fontId="76" fillId="26" borderId="46" xfId="0" applyFont="1" applyFill="1" applyBorder="1" applyAlignment="1">
      <alignment horizontal="center" vertical="center"/>
    </xf>
    <xf numFmtId="0" fontId="79" fillId="26" borderId="47" xfId="0" applyFont="1" applyFill="1" applyBorder="1" applyAlignment="1">
      <alignment horizontal="center" vertical="center" shrinkToFit="1"/>
    </xf>
    <xf numFmtId="0" fontId="79" fillId="26" borderId="0" xfId="0" applyFont="1" applyFill="1" applyAlignment="1">
      <alignment horizontal="center" vertical="center" shrinkToFit="1"/>
    </xf>
    <xf numFmtId="0" fontId="79" fillId="26" borderId="48" xfId="0" applyFont="1" applyFill="1" applyBorder="1" applyAlignment="1">
      <alignment horizontal="center" vertical="center" shrinkToFit="1"/>
    </xf>
    <xf numFmtId="0" fontId="79" fillId="26" borderId="0" xfId="0" applyFont="1" applyFill="1" applyAlignment="1">
      <alignment horizontal="left" vertical="top" indent="1" shrinkToFit="1"/>
    </xf>
    <xf numFmtId="0" fontId="79" fillId="26" borderId="48" xfId="0" applyFont="1" applyFill="1" applyBorder="1" applyAlignment="1">
      <alignment horizontal="left" vertical="top" indent="1" shrinkToFit="1"/>
    </xf>
    <xf numFmtId="0" fontId="98" fillId="26" borderId="47" xfId="0" applyFont="1" applyFill="1" applyBorder="1" applyAlignment="1">
      <alignment horizontal="right" vertical="center" shrinkToFit="1"/>
    </xf>
    <xf numFmtId="0" fontId="98" fillId="26" borderId="0" xfId="0" applyFont="1" applyFill="1" applyAlignment="1">
      <alignment horizontal="right" vertical="center" shrinkToFit="1"/>
    </xf>
    <xf numFmtId="0" fontId="102" fillId="33" borderId="0" xfId="0" applyFont="1" applyFill="1" applyAlignment="1">
      <alignment horizontal="left" vertical="center" wrapText="1" indent="3"/>
    </xf>
    <xf numFmtId="0" fontId="102" fillId="33" borderId="0" xfId="0" applyFont="1" applyFill="1" applyAlignment="1">
      <alignment horizontal="left" vertical="center" indent="3"/>
    </xf>
    <xf numFmtId="0" fontId="102" fillId="23" borderId="0" xfId="0" applyFont="1" applyFill="1" applyAlignment="1">
      <alignment horizontal="left" vertical="center" wrapText="1"/>
    </xf>
    <xf numFmtId="38" fontId="38" fillId="4" borderId="66" xfId="1" applyFont="1" applyFill="1" applyBorder="1" applyAlignment="1" applyProtection="1">
      <alignment horizontal="right" vertical="center"/>
    </xf>
    <xf numFmtId="38" fontId="38" fillId="4" borderId="67" xfId="1" applyFont="1" applyFill="1" applyBorder="1" applyAlignment="1" applyProtection="1">
      <alignment horizontal="right" vertical="center"/>
    </xf>
    <xf numFmtId="0" fontId="96" fillId="4" borderId="61" xfId="0" applyFont="1" applyFill="1" applyBorder="1" applyAlignment="1">
      <alignment horizontal="center" vertical="center"/>
    </xf>
    <xf numFmtId="38" fontId="94" fillId="4" borderId="79" xfId="1" applyFont="1" applyFill="1" applyBorder="1" applyAlignment="1" applyProtection="1">
      <alignment horizontal="center" vertical="center"/>
    </xf>
    <xf numFmtId="38" fontId="94" fillId="4" borderId="80" xfId="1" applyFont="1" applyFill="1" applyBorder="1" applyAlignment="1" applyProtection="1">
      <alignment horizontal="center" vertical="center"/>
    </xf>
    <xf numFmtId="38" fontId="94" fillId="4" borderId="103" xfId="1" applyFont="1" applyFill="1" applyBorder="1" applyAlignment="1" applyProtection="1">
      <alignment horizontal="center" vertical="center"/>
    </xf>
    <xf numFmtId="38" fontId="94" fillId="4" borderId="104" xfId="1" applyFont="1" applyFill="1" applyBorder="1" applyAlignment="1" applyProtection="1">
      <alignment horizontal="center" vertical="center"/>
    </xf>
    <xf numFmtId="38" fontId="94" fillId="4" borderId="105" xfId="1" applyFont="1" applyFill="1" applyBorder="1" applyAlignment="1" applyProtection="1">
      <alignment horizontal="center" vertical="center"/>
    </xf>
    <xf numFmtId="38" fontId="94" fillId="4" borderId="106" xfId="1" applyFont="1" applyFill="1" applyBorder="1" applyAlignment="1" applyProtection="1">
      <alignment horizontal="center" vertical="center"/>
    </xf>
    <xf numFmtId="20" fontId="23" fillId="4" borderId="67" xfId="1" applyNumberFormat="1" applyFont="1" applyFill="1" applyBorder="1" applyAlignment="1" applyProtection="1">
      <alignment horizontal="left" vertical="center" indent="1" shrinkToFit="1"/>
      <protection locked="0"/>
    </xf>
    <xf numFmtId="20" fontId="23" fillId="4" borderId="68" xfId="1" applyNumberFormat="1" applyFont="1" applyFill="1" applyBorder="1" applyAlignment="1" applyProtection="1">
      <alignment horizontal="left" vertical="center" indent="1" shrinkToFit="1"/>
      <protection locked="0"/>
    </xf>
    <xf numFmtId="38" fontId="24" fillId="4" borderId="61" xfId="1" applyFont="1" applyFill="1" applyBorder="1" applyAlignment="1" applyProtection="1">
      <alignment horizontal="left" vertical="center" indent="1"/>
      <protection locked="0"/>
    </xf>
    <xf numFmtId="38" fontId="24" fillId="4" borderId="62" xfId="1" applyFont="1" applyFill="1" applyBorder="1" applyAlignment="1" applyProtection="1">
      <alignment horizontal="left" vertical="center" indent="1"/>
      <protection locked="0"/>
    </xf>
    <xf numFmtId="38" fontId="24" fillId="4" borderId="64" xfId="1" applyFont="1" applyFill="1" applyBorder="1" applyAlignment="1" applyProtection="1">
      <alignment horizontal="left" vertical="center" indent="1"/>
      <protection locked="0"/>
    </xf>
    <xf numFmtId="38" fontId="24" fillId="4" borderId="65" xfId="1" applyFont="1" applyFill="1" applyBorder="1" applyAlignment="1" applyProtection="1">
      <alignment horizontal="left" vertical="center" indent="1"/>
      <protection locked="0"/>
    </xf>
    <xf numFmtId="38" fontId="24" fillId="4" borderId="67" xfId="1" applyFont="1" applyFill="1" applyBorder="1" applyAlignment="1" applyProtection="1">
      <alignment horizontal="left" vertical="center" indent="1"/>
    </xf>
    <xf numFmtId="38" fontId="24" fillId="4" borderId="68" xfId="1" applyFont="1" applyFill="1" applyBorder="1" applyAlignment="1" applyProtection="1">
      <alignment horizontal="left" vertical="center" indent="1"/>
    </xf>
    <xf numFmtId="0" fontId="50" fillId="4" borderId="30" xfId="0" applyFont="1" applyFill="1" applyBorder="1" applyAlignment="1" applyProtection="1">
      <alignment horizontal="center" vertical="center" shrinkToFit="1"/>
      <protection locked="0"/>
    </xf>
    <xf numFmtId="0" fontId="50" fillId="4" borderId="32" xfId="0" applyFont="1" applyFill="1" applyBorder="1" applyAlignment="1" applyProtection="1">
      <alignment horizontal="center" vertical="center" shrinkToFit="1"/>
      <protection locked="0"/>
    </xf>
    <xf numFmtId="0" fontId="56" fillId="4" borderId="28" xfId="0" applyFont="1" applyFill="1" applyBorder="1" applyAlignment="1">
      <alignment horizontal="center" vertical="center"/>
    </xf>
    <xf numFmtId="0" fontId="56" fillId="4" borderId="29" xfId="0" applyFont="1" applyFill="1" applyBorder="1" applyAlignment="1">
      <alignment horizontal="center" vertical="center"/>
    </xf>
    <xf numFmtId="0" fontId="50" fillId="4" borderId="76" xfId="0" applyFont="1" applyFill="1" applyBorder="1" applyAlignment="1" applyProtection="1">
      <alignment horizontal="center" vertical="center" shrinkToFit="1"/>
      <protection locked="0"/>
    </xf>
    <xf numFmtId="0" fontId="50" fillId="4" borderId="75" xfId="0" applyFont="1" applyFill="1" applyBorder="1" applyAlignment="1" applyProtection="1">
      <alignment horizontal="center" vertical="center" shrinkToFit="1"/>
      <protection locked="0"/>
    </xf>
    <xf numFmtId="0" fontId="50" fillId="4" borderId="74" xfId="0" applyFont="1" applyFill="1" applyBorder="1" applyAlignment="1" applyProtection="1">
      <alignment horizontal="center" vertical="center" shrinkToFit="1"/>
      <protection locked="0"/>
    </xf>
    <xf numFmtId="0" fontId="56" fillId="4" borderId="75" xfId="0" applyFont="1" applyFill="1" applyBorder="1" applyAlignment="1">
      <alignment horizontal="center" vertical="center"/>
    </xf>
    <xf numFmtId="0" fontId="56" fillId="4" borderId="31" xfId="0" applyFont="1" applyFill="1" applyBorder="1" applyAlignment="1">
      <alignment horizontal="center" vertical="center"/>
    </xf>
    <xf numFmtId="0" fontId="56" fillId="5" borderId="28" xfId="0" applyFont="1" applyFill="1" applyBorder="1" applyAlignment="1">
      <alignment horizontal="center" vertical="center"/>
    </xf>
    <xf numFmtId="0" fontId="56" fillId="5" borderId="29" xfId="0" applyFont="1" applyFill="1" applyBorder="1" applyAlignment="1">
      <alignment horizontal="center" vertical="center"/>
    </xf>
    <xf numFmtId="0" fontId="56" fillId="4" borderId="27" xfId="0" applyFont="1" applyFill="1" applyBorder="1" applyAlignment="1">
      <alignment horizontal="center" vertical="center"/>
    </xf>
    <xf numFmtId="0" fontId="56" fillId="5" borderId="113" xfId="0" applyFont="1" applyFill="1" applyBorder="1" applyAlignment="1">
      <alignment horizontal="center" vertical="center"/>
    </xf>
    <xf numFmtId="0" fontId="54" fillId="5" borderId="74" xfId="0" applyFont="1" applyFill="1" applyBorder="1" applyAlignment="1">
      <alignment horizontal="center" vertical="center"/>
    </xf>
    <xf numFmtId="0" fontId="54" fillId="5" borderId="75" xfId="0" applyFont="1" applyFill="1" applyBorder="1" applyAlignment="1">
      <alignment horizontal="center" vertical="center"/>
    </xf>
    <xf numFmtId="0" fontId="55" fillId="4" borderId="30" xfId="0" applyFont="1" applyFill="1" applyBorder="1" applyAlignment="1">
      <alignment horizontal="left" vertical="center" indent="1"/>
    </xf>
    <xf numFmtId="0" fontId="54" fillId="5" borderId="71" xfId="0" applyFont="1" applyFill="1" applyBorder="1" applyAlignment="1">
      <alignment horizontal="center" vertical="center"/>
    </xf>
    <xf numFmtId="0" fontId="54" fillId="5" borderId="72" xfId="0" applyFont="1" applyFill="1" applyBorder="1" applyAlignment="1">
      <alignment horizontal="center" vertical="center"/>
    </xf>
    <xf numFmtId="0" fontId="55" fillId="5" borderId="28" xfId="0" applyFont="1" applyFill="1" applyBorder="1" applyAlignment="1">
      <alignment horizontal="left" vertical="center" indent="1"/>
    </xf>
    <xf numFmtId="0" fontId="55" fillId="5" borderId="29" xfId="0" applyFont="1" applyFill="1" applyBorder="1" applyAlignment="1">
      <alignment horizontal="left" vertical="center" indent="1"/>
    </xf>
    <xf numFmtId="0" fontId="55" fillId="4" borderId="32" xfId="0" applyFont="1" applyFill="1" applyBorder="1" applyAlignment="1">
      <alignment horizontal="left" vertical="center" indent="1"/>
    </xf>
    <xf numFmtId="0" fontId="55" fillId="5" borderId="73" xfId="0" applyFont="1" applyFill="1" applyBorder="1" applyAlignment="1">
      <alignment horizontal="left" vertical="center" indent="1"/>
    </xf>
    <xf numFmtId="0" fontId="50" fillId="4" borderId="115" xfId="0" applyFont="1" applyFill="1" applyBorder="1" applyAlignment="1" applyProtection="1">
      <alignment horizontal="center" vertical="center" shrinkToFit="1"/>
      <protection locked="0"/>
    </xf>
    <xf numFmtId="0" fontId="50" fillId="4" borderId="77" xfId="0" applyFont="1" applyFill="1" applyBorder="1" applyAlignment="1" applyProtection="1">
      <alignment horizontal="center" vertical="center" shrinkToFit="1"/>
      <protection locked="0"/>
    </xf>
    <xf numFmtId="0" fontId="56" fillId="5" borderId="114" xfId="0" applyFont="1" applyFill="1" applyBorder="1" applyAlignment="1">
      <alignment horizontal="center" vertical="center"/>
    </xf>
    <xf numFmtId="0" fontId="50" fillId="4" borderId="116" xfId="0" applyFont="1" applyFill="1" applyBorder="1" applyAlignment="1" applyProtection="1">
      <alignment horizontal="center" vertical="center" shrinkToFit="1"/>
      <protection locked="0"/>
    </xf>
    <xf numFmtId="0" fontId="61" fillId="3" borderId="17" xfId="0" applyFont="1" applyFill="1" applyBorder="1" applyAlignment="1">
      <alignment horizontal="center" vertical="center" shrinkToFit="1"/>
    </xf>
    <xf numFmtId="0" fontId="61" fillId="3" borderId="8" xfId="0" applyFont="1" applyFill="1" applyBorder="1" applyAlignment="1">
      <alignment horizontal="center" vertical="center" shrinkToFit="1"/>
    </xf>
    <xf numFmtId="0" fontId="61" fillId="3" borderId="15" xfId="0" applyFont="1" applyFill="1" applyBorder="1" applyAlignment="1">
      <alignment horizontal="center" vertical="center" shrinkToFit="1"/>
    </xf>
    <xf numFmtId="0" fontId="61" fillId="3" borderId="37" xfId="0" applyFont="1" applyFill="1" applyBorder="1" applyAlignment="1">
      <alignment horizontal="center" vertical="center" shrinkToFit="1"/>
    </xf>
    <xf numFmtId="0" fontId="61" fillId="3" borderId="36" xfId="0" applyFont="1" applyFill="1" applyBorder="1" applyAlignment="1">
      <alignment horizontal="center" vertical="center" shrinkToFit="1"/>
    </xf>
    <xf numFmtId="0" fontId="61" fillId="3" borderId="33" xfId="0" applyFont="1" applyFill="1" applyBorder="1" applyAlignment="1">
      <alignment horizontal="center" vertical="center" shrinkToFit="1"/>
    </xf>
    <xf numFmtId="0" fontId="61" fillId="3" borderId="38" xfId="0" applyFont="1" applyFill="1" applyBorder="1" applyAlignment="1">
      <alignment horizontal="center" vertical="center" shrinkToFit="1"/>
    </xf>
    <xf numFmtId="0" fontId="61" fillId="3" borderId="39" xfId="0" applyFont="1" applyFill="1" applyBorder="1" applyAlignment="1">
      <alignment horizontal="center" vertical="center" shrinkToFit="1"/>
    </xf>
    <xf numFmtId="0" fontId="61" fillId="3" borderId="40" xfId="0" applyFont="1" applyFill="1" applyBorder="1" applyAlignment="1">
      <alignment horizontal="center" vertical="center" shrinkToFit="1"/>
    </xf>
    <xf numFmtId="0" fontId="62" fillId="5" borderId="0" xfId="0" applyFont="1" applyFill="1" applyAlignment="1">
      <alignment horizontal="center" vertical="center" wrapText="1"/>
    </xf>
    <xf numFmtId="0" fontId="61" fillId="3" borderId="16" xfId="0" applyFont="1" applyFill="1" applyBorder="1" applyAlignment="1">
      <alignment horizontal="center" vertical="center" shrinkToFit="1"/>
    </xf>
    <xf numFmtId="0" fontId="61" fillId="3" borderId="34" xfId="0" applyFont="1" applyFill="1" applyBorder="1" applyAlignment="1">
      <alignment horizontal="center" vertical="center" shrinkToFit="1"/>
    </xf>
    <xf numFmtId="0" fontId="61" fillId="3" borderId="35" xfId="0" applyFont="1" applyFill="1" applyBorder="1" applyAlignment="1">
      <alignment horizontal="center" vertical="center" shrinkToFit="1"/>
    </xf>
    <xf numFmtId="0" fontId="62" fillId="34" borderId="0" xfId="0" applyFont="1" applyFill="1" applyAlignment="1">
      <alignment horizontal="center" vertical="center"/>
    </xf>
    <xf numFmtId="0" fontId="36" fillId="34" borderId="0" xfId="19" applyFont="1" applyFill="1" applyAlignment="1">
      <alignment horizontal="left" vertical="center" wrapText="1" indent="2"/>
    </xf>
    <xf numFmtId="0" fontId="36" fillId="34" borderId="0" xfId="19" applyFont="1" applyFill="1" applyAlignment="1">
      <alignment horizontal="left" vertical="center" indent="2"/>
    </xf>
    <xf numFmtId="0" fontId="0" fillId="6" borderId="1" xfId="0" applyFill="1" applyBorder="1" applyAlignment="1" applyProtection="1">
      <alignment horizontal="center" vertical="center"/>
      <protection locked="0"/>
    </xf>
    <xf numFmtId="0" fontId="0" fillId="6" borderId="4" xfId="0" applyFill="1" applyBorder="1" applyAlignment="1" applyProtection="1">
      <alignment horizontal="center" vertical="center"/>
      <protection locked="0"/>
    </xf>
    <xf numFmtId="0" fontId="0" fillId="6" borderId="6" xfId="0" applyFill="1" applyBorder="1" applyAlignment="1" applyProtection="1">
      <alignment horizontal="center" vertical="center"/>
      <protection locked="0"/>
    </xf>
    <xf numFmtId="0" fontId="0" fillId="6" borderId="7" xfId="0" applyFill="1" applyBorder="1" applyAlignment="1" applyProtection="1">
      <alignment horizontal="center" vertical="center"/>
      <protection locked="0"/>
    </xf>
    <xf numFmtId="0" fontId="0" fillId="4" borderId="1" xfId="0" applyFill="1" applyBorder="1" applyAlignment="1" applyProtection="1">
      <alignment horizontal="center" vertical="center"/>
      <protection locked="0"/>
    </xf>
    <xf numFmtId="0" fontId="33" fillId="7" borderId="1" xfId="0" applyFont="1" applyFill="1" applyBorder="1" applyAlignment="1" applyProtection="1">
      <alignment horizontal="center" vertical="center"/>
      <protection locked="0"/>
    </xf>
    <xf numFmtId="0" fontId="0" fillId="4" borderId="4" xfId="0" applyFill="1" applyBorder="1" applyAlignment="1" applyProtection="1">
      <alignment horizontal="center" vertical="center"/>
      <protection locked="0"/>
    </xf>
    <xf numFmtId="0" fontId="0" fillId="4" borderId="6" xfId="0" applyFill="1" applyBorder="1" applyAlignment="1" applyProtection="1">
      <alignment horizontal="center" vertical="center"/>
      <protection locked="0"/>
    </xf>
    <xf numFmtId="0" fontId="0" fillId="4" borderId="7" xfId="0" applyFill="1" applyBorder="1" applyAlignment="1" applyProtection="1">
      <alignment horizontal="center" vertical="center"/>
      <protection locked="0"/>
    </xf>
    <xf numFmtId="38" fontId="0" fillId="6" borderId="4" xfId="1" applyFont="1" applyFill="1" applyBorder="1" applyAlignment="1" applyProtection="1">
      <alignment horizontal="center" vertical="center" wrapText="1"/>
      <protection locked="0"/>
    </xf>
    <xf numFmtId="38" fontId="0" fillId="6" borderId="6" xfId="1" applyFont="1" applyFill="1" applyBorder="1" applyAlignment="1" applyProtection="1">
      <alignment horizontal="center" vertical="center"/>
      <protection locked="0"/>
    </xf>
    <xf numFmtId="38" fontId="0" fillId="6" borderId="7" xfId="1" applyFont="1" applyFill="1" applyBorder="1" applyAlignment="1" applyProtection="1">
      <alignment horizontal="center" vertical="center"/>
      <protection locked="0"/>
    </xf>
    <xf numFmtId="38" fontId="0" fillId="4" borderId="4" xfId="1" applyFont="1" applyFill="1" applyBorder="1" applyAlignment="1" applyProtection="1">
      <alignment horizontal="center" vertical="center" wrapText="1"/>
      <protection locked="0"/>
    </xf>
    <xf numFmtId="38" fontId="0" fillId="4" borderId="6" xfId="1" applyFont="1" applyFill="1" applyBorder="1" applyAlignment="1" applyProtection="1">
      <alignment horizontal="center" vertical="center"/>
      <protection locked="0"/>
    </xf>
    <xf numFmtId="38" fontId="0" fillId="4" borderId="7" xfId="1" applyFont="1" applyFill="1" applyBorder="1" applyAlignment="1" applyProtection="1">
      <alignment horizontal="center" vertical="center"/>
      <protection locked="0"/>
    </xf>
  </cellXfs>
  <cellStyles count="21">
    <cellStyle name="ハイパーリンク" xfId="20" builtinId="8"/>
    <cellStyle name="ハイパーリンク 2" xfId="3" xr:uid="{00000000-0005-0000-0000-000001000000}"/>
    <cellStyle name="桁区切り" xfId="1" builtinId="6"/>
    <cellStyle name="桁区切り 2" xfId="5" xr:uid="{00000000-0005-0000-0000-000003000000}"/>
    <cellStyle name="桁区切り 2 2" xfId="9" xr:uid="{00000000-0005-0000-0000-000004000000}"/>
    <cellStyle name="桁区切り 2 2 2" xfId="11" xr:uid="{00000000-0005-0000-0000-000005000000}"/>
    <cellStyle name="見出し 1 2" xfId="18" xr:uid="{0D9A5DAC-2D7D-4B19-BE00-F618F5C2AAFE}"/>
    <cellStyle name="標準" xfId="0" builtinId="0"/>
    <cellStyle name="標準 2" xfId="2" xr:uid="{00000000-0005-0000-0000-000007000000}"/>
    <cellStyle name="標準 2 2" xfId="8" xr:uid="{00000000-0005-0000-0000-000008000000}"/>
    <cellStyle name="標準 2 2 2" xfId="10" xr:uid="{00000000-0005-0000-0000-000009000000}"/>
    <cellStyle name="標準 2 3" xfId="15" xr:uid="{00000000-0005-0000-0000-00000A000000}"/>
    <cellStyle name="標準 2 3 2" xfId="16" xr:uid="{00000000-0005-0000-0000-00000B000000}"/>
    <cellStyle name="標準 3" xfId="4" xr:uid="{00000000-0005-0000-0000-00000C000000}"/>
    <cellStyle name="標準 3 2" xfId="12" xr:uid="{00000000-0005-0000-0000-00000D000000}"/>
    <cellStyle name="標準 4" xfId="6" xr:uid="{00000000-0005-0000-0000-00000E000000}"/>
    <cellStyle name="標準 4 2" xfId="13" xr:uid="{00000000-0005-0000-0000-00000F000000}"/>
    <cellStyle name="標準 5" xfId="7" xr:uid="{00000000-0005-0000-0000-000010000000}"/>
    <cellStyle name="標準 6" xfId="14" xr:uid="{00000000-0005-0000-0000-000011000000}"/>
    <cellStyle name="標準 7" xfId="17" xr:uid="{68968A26-EF76-49E3-A005-5F848D5BD0CD}"/>
    <cellStyle name="標準 8" xfId="19" xr:uid="{EE9E1D51-F94E-4EDC-BEE1-21ED8C4A63BF}"/>
  </cellStyles>
  <dxfs count="81">
    <dxf>
      <font>
        <color rgb="FF0070C0"/>
      </font>
    </dxf>
    <dxf>
      <font>
        <color rgb="FF0070C0"/>
      </font>
    </dxf>
    <dxf>
      <font>
        <color theme="1" tint="0.24994659260841701"/>
      </font>
    </dxf>
    <dxf>
      <font>
        <b/>
        <i val="0"/>
        <color rgb="FF0070C0"/>
      </font>
    </dxf>
    <dxf>
      <font>
        <b/>
        <i val="0"/>
        <color rgb="FFC00000"/>
      </font>
    </dxf>
    <dxf>
      <font>
        <color theme="0"/>
      </font>
    </dxf>
    <dxf>
      <font>
        <color theme="0"/>
      </font>
    </dxf>
    <dxf>
      <font>
        <color theme="0"/>
      </font>
    </dxf>
    <dxf>
      <fill>
        <patternFill>
          <fgColor rgb="FF663300"/>
          <bgColor rgb="FF594931"/>
        </patternFill>
      </fill>
    </dxf>
    <dxf>
      <fill>
        <patternFill>
          <bgColor rgb="FFFDFAE9"/>
        </patternFill>
      </fill>
    </dxf>
    <dxf>
      <font>
        <color theme="2" tint="-0.499984740745262"/>
      </font>
    </dxf>
    <dxf>
      <font>
        <color theme="0"/>
      </font>
    </dxf>
    <dxf>
      <fill>
        <patternFill>
          <fgColor rgb="FF663300"/>
          <bgColor rgb="FF594931"/>
        </patternFill>
      </fill>
    </dxf>
    <dxf>
      <fill>
        <patternFill>
          <bgColor rgb="FFFDFAE9"/>
        </patternFill>
      </fill>
    </dxf>
    <dxf>
      <font>
        <color theme="0"/>
      </font>
    </dxf>
    <dxf>
      <fill>
        <patternFill>
          <fgColor rgb="FF663300"/>
          <bgColor rgb="FF594931"/>
        </patternFill>
      </fill>
    </dxf>
    <dxf>
      <fill>
        <patternFill>
          <bgColor rgb="FFFDFAE9"/>
        </patternFill>
      </fill>
    </dxf>
    <dxf>
      <font>
        <b/>
        <i val="0"/>
        <color rgb="FF0070C0"/>
      </font>
    </dxf>
    <dxf>
      <font>
        <b/>
        <i val="0"/>
        <color rgb="FFC00000"/>
      </font>
    </dxf>
    <dxf>
      <font>
        <color theme="0" tint="-0.24994659260841701"/>
      </font>
    </dxf>
    <dxf>
      <font>
        <color theme="0" tint="-0.24994659260841701"/>
      </font>
    </dxf>
    <dxf>
      <font>
        <color theme="1" tint="0.24994659260841701"/>
      </font>
    </dxf>
    <dxf>
      <font>
        <color theme="0" tint="-0.24994659260841701"/>
      </font>
    </dxf>
    <dxf>
      <font>
        <color auto="1"/>
      </font>
    </dxf>
    <dxf>
      <font>
        <color theme="0" tint="-0.24994659260841701"/>
      </font>
    </dxf>
    <dxf>
      <font>
        <color theme="1" tint="0.24994659260841701"/>
      </font>
    </dxf>
    <dxf>
      <font>
        <color theme="0"/>
      </font>
    </dxf>
    <dxf>
      <font>
        <color theme="1" tint="0.24994659260841701"/>
      </font>
    </dxf>
    <dxf>
      <font>
        <color theme="0" tint="-0.24994659260841701"/>
      </font>
    </dxf>
    <dxf>
      <font>
        <color theme="0" tint="-0.24994659260841701"/>
      </font>
    </dxf>
    <dxf>
      <font>
        <color theme="0" tint="-0.24994659260841701"/>
      </font>
    </dxf>
    <dxf>
      <font>
        <b/>
        <i val="0"/>
        <color rgb="FF0070C0"/>
      </font>
    </dxf>
    <dxf>
      <font>
        <b/>
        <i val="0"/>
        <color rgb="FFC00000"/>
      </font>
    </dxf>
    <dxf>
      <fill>
        <patternFill>
          <fgColor rgb="FF663300"/>
          <bgColor rgb="FF594931"/>
        </patternFill>
      </fill>
    </dxf>
    <dxf>
      <font>
        <color theme="0"/>
      </font>
    </dxf>
    <dxf>
      <fill>
        <patternFill>
          <bgColor rgb="FFFDFAE9"/>
        </patternFill>
      </fill>
    </dxf>
    <dxf>
      <font>
        <color theme="0"/>
      </font>
    </dxf>
    <dxf>
      <fill>
        <patternFill>
          <fgColor rgb="FF663300"/>
          <bgColor rgb="FF594931"/>
        </patternFill>
      </fill>
    </dxf>
    <dxf>
      <font>
        <color theme="0"/>
      </font>
    </dxf>
    <dxf>
      <fill>
        <patternFill>
          <bgColor rgb="FFFDFAE9"/>
        </patternFill>
      </fill>
    </dxf>
    <dxf>
      <font>
        <color theme="2" tint="-0.499984740745262"/>
      </font>
    </dxf>
    <dxf>
      <fill>
        <patternFill>
          <fgColor rgb="FF663300"/>
          <bgColor rgb="FF594931"/>
        </patternFill>
      </fill>
    </dxf>
    <dxf>
      <fill>
        <patternFill>
          <bgColor rgb="FFFDFAE9"/>
        </patternFill>
      </fill>
    </dxf>
    <dxf>
      <font>
        <b/>
        <i val="0"/>
        <color rgb="FF0070C0"/>
      </font>
    </dxf>
    <dxf>
      <font>
        <b/>
        <i val="0"/>
        <color rgb="FFC00000"/>
      </font>
    </dxf>
    <dxf>
      <font>
        <b/>
        <i val="0"/>
        <color rgb="FF0070C0"/>
      </font>
    </dxf>
    <dxf>
      <font>
        <b/>
        <i val="0"/>
        <color rgb="FFC00000"/>
      </font>
    </dxf>
    <dxf>
      <font>
        <color theme="0"/>
      </font>
    </dxf>
    <dxf>
      <font>
        <color theme="0"/>
      </font>
    </dxf>
    <dxf>
      <font>
        <color theme="1" tint="0.24994659260841701"/>
      </font>
    </dxf>
    <dxf>
      <font>
        <color theme="0" tint="-0.24994659260841701"/>
      </font>
    </dxf>
    <dxf>
      <font>
        <color theme="1" tint="0.24994659260841701"/>
      </font>
    </dxf>
    <dxf>
      <font>
        <color theme="1" tint="0.24994659260841701"/>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theme="1" tint="0.24994659260841701"/>
      </font>
    </dxf>
    <dxf>
      <font>
        <color auto="1"/>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theme="1" tint="0.24994659260841701"/>
      </font>
    </dxf>
    <dxf>
      <font>
        <color auto="1"/>
      </font>
    </dxf>
    <dxf>
      <font>
        <color theme="0" tint="-0.24994659260841701"/>
      </font>
    </dxf>
    <dxf>
      <font>
        <color theme="1" tint="0.24994659260841701"/>
      </font>
    </dxf>
    <dxf>
      <font>
        <color theme="0" tint="-0.24994659260841701"/>
      </font>
    </dxf>
    <dxf>
      <font>
        <color theme="0" tint="-0.24994659260841701"/>
      </font>
    </dxf>
    <dxf>
      <font>
        <color theme="0" tint="-0.24994659260841701"/>
      </font>
    </dxf>
    <dxf>
      <font>
        <b/>
        <i val="0"/>
        <sz val="16"/>
        <color theme="0"/>
        <name val="Meiryo UI"/>
        <family val="3"/>
        <charset val="128"/>
        <scheme val="none"/>
      </font>
      <fill>
        <patternFill>
          <bgColor theme="4" tint="-0.499984740745262"/>
        </patternFill>
      </fill>
      <border>
        <bottom style="thin">
          <color theme="4"/>
        </bottom>
        <vertical/>
        <horizontal/>
      </border>
    </dxf>
    <dxf>
      <font>
        <color theme="1"/>
        <name val="Meiryo UI"/>
        <family val="3"/>
        <charset val="128"/>
      </font>
      <fill>
        <patternFill>
          <bgColor theme="4" tint="0.79998168889431442"/>
        </patternFill>
      </fill>
      <border diagonalUp="0" diagonalDown="0">
        <left/>
        <right/>
        <top/>
        <bottom/>
        <vertical/>
        <horizontal/>
      </border>
    </dxf>
    <dxf>
      <fill>
        <patternFill>
          <bgColor theme="0" tint="-0.14996795556505021"/>
        </patternFill>
      </fill>
    </dxf>
    <dxf>
      <font>
        <b val="0"/>
        <i val="0"/>
        <color theme="0"/>
      </font>
      <fill>
        <patternFill patternType="solid">
          <fgColor theme="4"/>
          <bgColor theme="4" tint="-0.499984740745262"/>
        </patternFill>
      </fill>
      <border>
        <left style="thin">
          <color theme="4" tint="-0.499984740745262"/>
        </left>
        <right style="thin">
          <color theme="4" tint="-0.499984740745262"/>
        </right>
        <top style="thin">
          <color theme="4" tint="-0.499984740745262"/>
        </top>
        <vertical style="medium">
          <color theme="0"/>
        </vertical>
      </border>
    </dxf>
    <dxf>
      <font>
        <b val="0"/>
        <i val="0"/>
        <color auto="1"/>
      </font>
      <fill>
        <patternFill patternType="none">
          <bgColor auto="1"/>
        </patternFill>
      </fill>
      <border>
        <left style="thin">
          <color theme="0"/>
        </left>
        <right/>
        <bottom style="thin">
          <color theme="4" tint="-0.499984740745262"/>
        </bottom>
        <vertical style="thin">
          <color theme="0"/>
        </vertical>
        <horizontal/>
      </border>
    </dxf>
  </dxfs>
  <tableStyles count="2" defaultTableStyle="TableStyleMedium9" defaultPivotStyle="PivotStyleLight16">
    <tableStyle name="Vacation Items Checklist Table" pivot="0" count="3" xr9:uid="{8B90EA97-4B80-48DC-9A1E-AC4B9E31156B}">
      <tableStyleElement type="wholeTable" dxfId="80"/>
      <tableStyleElement type="headerRow" dxfId="79"/>
      <tableStyleElement type="firstRowStripe" dxfId="78"/>
    </tableStyle>
    <tableStyle name="休暇項目チェックリスト" pivot="0" table="0" count="10" xr9:uid="{44B1DB03-5FA2-4BD1-A7F4-E0914056B0E4}">
      <tableStyleElement type="wholeTable" dxfId="77"/>
      <tableStyleElement type="headerRow" dxfId="76"/>
    </tableStyle>
  </tableStyles>
  <colors>
    <mruColors>
      <color rgb="FFE7EEF5"/>
      <color rgb="FF5888A6"/>
      <color rgb="FFD1A785"/>
      <color rgb="FFEAE3D6"/>
      <color rgb="FFF8EDEC"/>
      <color rgb="FFFAF7F4"/>
      <color rgb="FFF2E7DE"/>
      <color rgb="FFF6F5EE"/>
      <color rgb="FFF7F9FB"/>
      <color rgb="FF000000"/>
    </mruColors>
  </colors>
  <extLst>
    <ext xmlns:x14="http://schemas.microsoft.com/office/spreadsheetml/2009/9/main" uri="{46F421CA-312F-682f-3DD2-61675219B42D}">
      <x14:dxfs count="8">
        <dxf>
          <font>
            <sz val="12"/>
            <color theme="1" tint="0.499984740745262"/>
            <name val="Meiryo UI"/>
            <family val="3"/>
            <charset val="128"/>
          </font>
          <fill>
            <patternFill patternType="solid">
              <fgColor auto="1"/>
              <bgColor theme="0" tint="-4.9989318521683403E-2"/>
            </patternFill>
          </fill>
          <border diagonalUp="0" diagonalDown="0">
            <left/>
            <right/>
            <top/>
            <bottom/>
            <vertical/>
            <horizontal/>
          </border>
        </dxf>
        <dxf>
          <font>
            <sz val="12"/>
            <color theme="1" tint="0.499984740745262"/>
            <name val="Meiryo UI"/>
            <family val="3"/>
            <charset val="128"/>
          </font>
          <fill>
            <patternFill patternType="solid">
              <fgColor auto="1"/>
              <bgColor theme="0" tint="-4.9989318521683403E-2"/>
            </patternFill>
          </fill>
          <border diagonalUp="0" diagonalDown="0">
            <left/>
            <right/>
            <top/>
            <bottom/>
            <vertical/>
            <horizontal/>
          </border>
        </dxf>
        <dxf>
          <font>
            <sz val="12"/>
            <color theme="4" tint="-0.499984740745262"/>
            <name val="Meiryo UI"/>
            <family val="3"/>
            <charset val="128"/>
          </font>
          <fill>
            <patternFill patternType="solid">
              <fgColor auto="1"/>
              <bgColor theme="4" tint="0.39994506668294322"/>
            </patternFill>
          </fill>
          <border diagonalUp="0" diagonalDown="0">
            <left/>
            <right/>
            <top/>
            <bottom/>
            <vertical/>
            <horizontal/>
          </border>
        </dxf>
        <dxf>
          <font>
            <sz val="12"/>
            <color theme="0"/>
            <name val="Meiryo UI"/>
            <family val="3"/>
            <charset val="128"/>
            <scheme val="none"/>
          </font>
          <fill>
            <patternFill patternType="solid">
              <fgColor auto="1"/>
              <bgColor theme="4" tint="0.39994506668294322"/>
            </patternFill>
          </fill>
          <border diagonalUp="0" diagonalDown="0">
            <left/>
            <right/>
            <top/>
            <bottom/>
            <vertical/>
            <horizontal/>
          </border>
        </dxf>
        <dxf>
          <font>
            <sz val="12"/>
            <color theme="1" tint="0.499984740745262"/>
            <name val="Meiryo UI"/>
            <family val="3"/>
            <charset val="128"/>
          </font>
          <fill>
            <patternFill patternType="solid">
              <fgColor theme="4" tint="0.59999389629810485"/>
              <bgColor theme="0" tint="-4.9989318521683403E-2"/>
            </patternFill>
          </fill>
          <border diagonalUp="0" diagonalDown="0">
            <left/>
            <right/>
            <top/>
            <bottom/>
            <vertical/>
            <horizontal/>
          </border>
        </dxf>
        <dxf>
          <font>
            <b val="0"/>
            <i val="0"/>
            <sz val="12"/>
            <color theme="0"/>
            <name val="Meiryo UI"/>
            <family val="3"/>
            <charset val="128"/>
          </font>
          <fill>
            <patternFill patternType="solid">
              <fgColor theme="4"/>
              <bgColor theme="4"/>
            </patternFill>
          </fill>
          <border diagonalUp="0" diagonalDown="0">
            <left/>
            <right/>
            <top/>
            <bottom/>
            <vertical/>
            <horizontal/>
          </border>
        </dxf>
        <dxf>
          <font>
            <sz val="12"/>
            <color theme="1" tint="0.499984740745262"/>
            <name val="Meiryo UI"/>
            <family val="3"/>
            <charset val="128"/>
          </font>
          <fill>
            <patternFill patternType="solid">
              <fgColor rgb="FFDFDFDF"/>
              <bgColor theme="0" tint="-4.9989318521683403E-2"/>
            </patternFill>
          </fill>
          <border>
            <left style="thin">
              <color rgb="FFDFDFDF"/>
            </left>
            <right style="thin">
              <color rgb="FFDFDFDF"/>
            </right>
            <top style="thin">
              <color rgb="FFDFDFDF"/>
            </top>
            <bottom style="thin">
              <color rgb="FFDFDFDF"/>
            </bottom>
            <vertical/>
            <horizontal/>
          </border>
        </dxf>
        <dxf>
          <font>
            <sz val="12"/>
            <color theme="4" tint="-0.499984740745262"/>
            <name val="Meiryo UI"/>
            <family val="3"/>
            <charset val="128"/>
          </font>
          <fill>
            <patternFill patternType="solid">
              <fgColor rgb="FFC0C0C0"/>
              <bgColor theme="0"/>
            </patternFill>
          </fill>
          <border diagonalUp="0" diagonalDown="0">
            <left style="thin">
              <color theme="4"/>
            </left>
            <right style="thin">
              <color theme="4"/>
            </right>
            <top style="thin">
              <color theme="4"/>
            </top>
            <bottom style="thin">
              <color theme="4"/>
            </bottom>
            <vertical/>
            <horizontal/>
          </border>
        </dxf>
      </x14:dxfs>
    </ext>
    <ext xmlns:x14="http://schemas.microsoft.com/office/spreadsheetml/2009/9/main" uri="{EB79DEF2-80B8-43e5-95BD-54CBDDF9020C}">
      <x14:slicerStyles defaultSlicerStyle="SlicerStyleLight1">
        <x14:slicerStyle name="休暇項目チェックリスト">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AF58EA-543C-4181-8A97-F13F7FE08425}" type="doc">
      <dgm:prSet loTypeId="urn:microsoft.com/office/officeart/2009/layout/CircleArrowProcess" loCatId="process" qsTypeId="urn:microsoft.com/office/officeart/2005/8/quickstyle/simple1" qsCatId="simple" csTypeId="urn:microsoft.com/office/officeart/2005/8/colors/colorful2" csCatId="colorful" phldr="1"/>
      <dgm:spPr/>
      <dgm:t>
        <a:bodyPr/>
        <a:lstStyle/>
        <a:p>
          <a:endParaRPr kumimoji="1" lang="ja-JP" altLang="en-US"/>
        </a:p>
      </dgm:t>
    </dgm:pt>
    <dgm:pt modelId="{2A6C5697-5A96-4C25-BB9D-F6DB6ECFA614}">
      <dgm:prSet phldrT="[テキスト]" custT="1"/>
      <dgm:spPr/>
      <dgm:t>
        <a:bodyPr/>
        <a:lstStyle/>
        <a:p>
          <a:r>
            <a:rPr kumimoji="1" lang="ja-JP" altLang="en-US" sz="1600"/>
            <a:t>枕花</a:t>
          </a:r>
        </a:p>
      </dgm:t>
    </dgm:pt>
    <dgm:pt modelId="{7B34E6CD-A867-4619-A1FE-F32308C15F63}" type="parTrans" cxnId="{306EE3EC-799C-4757-9388-30D661819919}">
      <dgm:prSet/>
      <dgm:spPr/>
      <dgm:t>
        <a:bodyPr/>
        <a:lstStyle/>
        <a:p>
          <a:endParaRPr kumimoji="1" lang="ja-JP" altLang="en-US"/>
        </a:p>
      </dgm:t>
    </dgm:pt>
    <dgm:pt modelId="{AE431F9B-D875-416D-BDBC-5D4C104D4FB8}" type="sibTrans" cxnId="{306EE3EC-799C-4757-9388-30D661819919}">
      <dgm:prSet/>
      <dgm:spPr/>
      <dgm:t>
        <a:bodyPr/>
        <a:lstStyle/>
        <a:p>
          <a:endParaRPr kumimoji="1" lang="ja-JP" altLang="en-US"/>
        </a:p>
      </dgm:t>
    </dgm:pt>
    <dgm:pt modelId="{6755F22E-35B5-4B35-90C0-9E8FA3BDE43F}">
      <dgm:prSet phldrT="[テキスト]" custT="1"/>
      <dgm:spPr/>
      <dgm:t>
        <a:bodyPr/>
        <a:lstStyle/>
        <a:p>
          <a:r>
            <a:rPr kumimoji="1" lang="ja-JP" altLang="en-US" sz="1600"/>
            <a:t>通夜・葬儀</a:t>
          </a:r>
        </a:p>
      </dgm:t>
    </dgm:pt>
    <dgm:pt modelId="{A9FD9687-CB16-4858-94A3-1F288CFF1570}" type="parTrans" cxnId="{077266B2-0CFD-460D-8CC9-A37CC68A9B87}">
      <dgm:prSet/>
      <dgm:spPr/>
      <dgm:t>
        <a:bodyPr/>
        <a:lstStyle/>
        <a:p>
          <a:endParaRPr kumimoji="1" lang="ja-JP" altLang="en-US"/>
        </a:p>
      </dgm:t>
    </dgm:pt>
    <dgm:pt modelId="{D60848EE-74B3-4735-AEC1-767A058FB43B}" type="sibTrans" cxnId="{077266B2-0CFD-460D-8CC9-A37CC68A9B87}">
      <dgm:prSet/>
      <dgm:spPr/>
      <dgm:t>
        <a:bodyPr/>
        <a:lstStyle/>
        <a:p>
          <a:endParaRPr kumimoji="1" lang="ja-JP" altLang="en-US"/>
        </a:p>
      </dgm:t>
    </dgm:pt>
    <dgm:pt modelId="{E75EE609-AE7D-4FEE-8059-D9F7D5845EC2}">
      <dgm:prSet phldrT="[テキスト]" custT="1"/>
      <dgm:spPr/>
      <dgm:t>
        <a:bodyPr/>
        <a:lstStyle/>
        <a:p>
          <a:r>
            <a:rPr kumimoji="1" lang="ja-JP" altLang="en-US" sz="1600"/>
            <a:t>初七日から</a:t>
          </a:r>
          <a:endParaRPr kumimoji="1" lang="en-US" altLang="ja-JP" sz="1600"/>
        </a:p>
        <a:p>
          <a:r>
            <a:rPr kumimoji="1" lang="ja-JP" altLang="en-US" sz="1600"/>
            <a:t>四十九日</a:t>
          </a:r>
        </a:p>
      </dgm:t>
    </dgm:pt>
    <dgm:pt modelId="{156E23BF-F9D1-4DDA-9900-F31CB612AF8F}" type="parTrans" cxnId="{35BCFC61-AB8E-4DF8-ADB6-6CA04A0481E0}">
      <dgm:prSet/>
      <dgm:spPr/>
      <dgm:t>
        <a:bodyPr/>
        <a:lstStyle/>
        <a:p>
          <a:endParaRPr kumimoji="1" lang="ja-JP" altLang="en-US"/>
        </a:p>
      </dgm:t>
    </dgm:pt>
    <dgm:pt modelId="{8BAAE114-BDDE-4611-BFDE-B1BB5BD0D9DF}" type="sibTrans" cxnId="{35BCFC61-AB8E-4DF8-ADB6-6CA04A0481E0}">
      <dgm:prSet/>
      <dgm:spPr/>
      <dgm:t>
        <a:bodyPr/>
        <a:lstStyle/>
        <a:p>
          <a:endParaRPr kumimoji="1" lang="ja-JP" altLang="en-US"/>
        </a:p>
      </dgm:t>
    </dgm:pt>
    <dgm:pt modelId="{EADC2537-0566-4AE0-8DB1-EEF05F84A7E2}">
      <dgm:prSet phldrT="[テキスト]" custT="1"/>
      <dgm:spPr/>
      <dgm:t>
        <a:bodyPr/>
        <a:lstStyle/>
        <a:p>
          <a:r>
            <a:rPr kumimoji="1" lang="ja-JP" altLang="en-US" sz="1600"/>
            <a:t>以降の</a:t>
          </a:r>
          <a:endParaRPr kumimoji="1" lang="en-US" altLang="ja-JP" sz="1600"/>
        </a:p>
        <a:p>
          <a:r>
            <a:rPr kumimoji="1" lang="ja-JP" altLang="en-US" sz="1600"/>
            <a:t>法要・命日</a:t>
          </a:r>
        </a:p>
      </dgm:t>
    </dgm:pt>
    <dgm:pt modelId="{ACB4BC42-B686-4012-ADAC-8D4D95D0FC0A}" type="parTrans" cxnId="{69A1BD7A-DE13-4678-9B33-6B949FC0E87B}">
      <dgm:prSet/>
      <dgm:spPr/>
      <dgm:t>
        <a:bodyPr/>
        <a:lstStyle/>
        <a:p>
          <a:endParaRPr kumimoji="1" lang="ja-JP" altLang="en-US"/>
        </a:p>
      </dgm:t>
    </dgm:pt>
    <dgm:pt modelId="{D7D832B3-00F1-4F02-87CC-866371765C27}" type="sibTrans" cxnId="{69A1BD7A-DE13-4678-9B33-6B949FC0E87B}">
      <dgm:prSet/>
      <dgm:spPr/>
      <dgm:t>
        <a:bodyPr/>
        <a:lstStyle/>
        <a:p>
          <a:endParaRPr kumimoji="1" lang="ja-JP" altLang="en-US"/>
        </a:p>
      </dgm:t>
    </dgm:pt>
    <dgm:pt modelId="{7963950B-C478-437E-8E33-90AF12478748}" type="pres">
      <dgm:prSet presAssocID="{51AF58EA-543C-4181-8A97-F13F7FE08425}" presName="Name0" presStyleCnt="0">
        <dgm:presLayoutVars>
          <dgm:chMax val="7"/>
          <dgm:chPref val="7"/>
          <dgm:dir/>
          <dgm:animLvl val="lvl"/>
        </dgm:presLayoutVars>
      </dgm:prSet>
      <dgm:spPr/>
    </dgm:pt>
    <dgm:pt modelId="{B315583F-FA8C-4DE3-BE74-D0DB91511808}" type="pres">
      <dgm:prSet presAssocID="{2A6C5697-5A96-4C25-BB9D-F6DB6ECFA614}" presName="Accent1" presStyleCnt="0"/>
      <dgm:spPr/>
    </dgm:pt>
    <dgm:pt modelId="{E066A35D-BF20-4DEC-B1F4-BF9CACBA7233}" type="pres">
      <dgm:prSet presAssocID="{2A6C5697-5A96-4C25-BB9D-F6DB6ECFA614}" presName="Accent" presStyleLbl="node1" presStyleIdx="0" presStyleCnt="4"/>
      <dgm:spPr/>
    </dgm:pt>
    <dgm:pt modelId="{BC005855-2227-4052-B102-7BBB0E7621A7}" type="pres">
      <dgm:prSet presAssocID="{2A6C5697-5A96-4C25-BB9D-F6DB6ECFA614}" presName="Parent1" presStyleLbl="revTx" presStyleIdx="0" presStyleCnt="4" custLinFactNeighborX="-2615" custLinFactNeighborY="-13081">
        <dgm:presLayoutVars>
          <dgm:chMax val="1"/>
          <dgm:chPref val="1"/>
          <dgm:bulletEnabled val="1"/>
        </dgm:presLayoutVars>
      </dgm:prSet>
      <dgm:spPr/>
    </dgm:pt>
    <dgm:pt modelId="{83D3791B-A106-45AF-9122-F25521C30172}" type="pres">
      <dgm:prSet presAssocID="{6755F22E-35B5-4B35-90C0-9E8FA3BDE43F}" presName="Accent2" presStyleCnt="0"/>
      <dgm:spPr/>
    </dgm:pt>
    <dgm:pt modelId="{D399F006-130E-43AA-9DC0-E935B39EF046}" type="pres">
      <dgm:prSet presAssocID="{6755F22E-35B5-4B35-90C0-9E8FA3BDE43F}" presName="Accent" presStyleLbl="node1" presStyleIdx="1" presStyleCnt="4"/>
      <dgm:spPr>
        <a:solidFill>
          <a:srgbClr val="BE8351"/>
        </a:solidFill>
      </dgm:spPr>
    </dgm:pt>
    <dgm:pt modelId="{BD4804BA-AA2E-4402-885C-3AB56B4DEB93}" type="pres">
      <dgm:prSet presAssocID="{6755F22E-35B5-4B35-90C0-9E8FA3BDE43F}" presName="Parent2" presStyleLbl="revTx" presStyleIdx="1" presStyleCnt="4" custScaleX="149859">
        <dgm:presLayoutVars>
          <dgm:chMax val="1"/>
          <dgm:chPref val="1"/>
          <dgm:bulletEnabled val="1"/>
        </dgm:presLayoutVars>
      </dgm:prSet>
      <dgm:spPr/>
    </dgm:pt>
    <dgm:pt modelId="{7516514B-2909-4FFF-BAC9-1D176D49CD04}" type="pres">
      <dgm:prSet presAssocID="{E75EE609-AE7D-4FEE-8059-D9F7D5845EC2}" presName="Accent3" presStyleCnt="0"/>
      <dgm:spPr/>
    </dgm:pt>
    <dgm:pt modelId="{F906A5AC-963E-42D0-9202-B959A74ABFE1}" type="pres">
      <dgm:prSet presAssocID="{E75EE609-AE7D-4FEE-8059-D9F7D5845EC2}" presName="Accent" presStyleLbl="node1" presStyleIdx="2" presStyleCnt="4"/>
      <dgm:spPr>
        <a:solidFill>
          <a:srgbClr val="BDB255"/>
        </a:solidFill>
      </dgm:spPr>
    </dgm:pt>
    <dgm:pt modelId="{E2C47F9D-C0E9-4257-A9E6-AB96FD892C6A}" type="pres">
      <dgm:prSet presAssocID="{E75EE609-AE7D-4FEE-8059-D9F7D5845EC2}" presName="Parent3" presStyleLbl="revTx" presStyleIdx="2" presStyleCnt="4" custScaleX="179171" custLinFactNeighborX="9155" custLinFactNeighborY="-13081">
        <dgm:presLayoutVars>
          <dgm:chMax val="1"/>
          <dgm:chPref val="1"/>
          <dgm:bulletEnabled val="1"/>
        </dgm:presLayoutVars>
      </dgm:prSet>
      <dgm:spPr/>
    </dgm:pt>
    <dgm:pt modelId="{D11E2595-7D44-49AC-91BD-3B7C6D5E6A41}" type="pres">
      <dgm:prSet presAssocID="{EADC2537-0566-4AE0-8DB1-EEF05F84A7E2}" presName="Accent4" presStyleCnt="0"/>
      <dgm:spPr/>
    </dgm:pt>
    <dgm:pt modelId="{B03E1B0F-0816-45CC-8F6D-CADCBF23E102}" type="pres">
      <dgm:prSet presAssocID="{EADC2537-0566-4AE0-8DB1-EEF05F84A7E2}" presName="Accent" presStyleLbl="node1" presStyleIdx="3" presStyleCnt="4"/>
      <dgm:spPr>
        <a:solidFill>
          <a:srgbClr val="9BBB59"/>
        </a:solidFill>
      </dgm:spPr>
    </dgm:pt>
    <dgm:pt modelId="{5F94777D-CFBD-4795-9DDC-4016B408CE55}" type="pres">
      <dgm:prSet presAssocID="{EADC2537-0566-4AE0-8DB1-EEF05F84A7E2}" presName="Parent4" presStyleLbl="revTx" presStyleIdx="3" presStyleCnt="4" custScaleX="177120">
        <dgm:presLayoutVars>
          <dgm:chMax val="1"/>
          <dgm:chPref val="1"/>
          <dgm:bulletEnabled val="1"/>
        </dgm:presLayoutVars>
      </dgm:prSet>
      <dgm:spPr/>
    </dgm:pt>
  </dgm:ptLst>
  <dgm:cxnLst>
    <dgm:cxn modelId="{9CD7773B-AB7F-4FEB-ADA5-4883CACAA12D}" type="presOf" srcId="{2A6C5697-5A96-4C25-BB9D-F6DB6ECFA614}" destId="{BC005855-2227-4052-B102-7BBB0E7621A7}" srcOrd="0" destOrd="0" presId="urn:microsoft.com/office/officeart/2009/layout/CircleArrowProcess"/>
    <dgm:cxn modelId="{35BCFC61-AB8E-4DF8-ADB6-6CA04A0481E0}" srcId="{51AF58EA-543C-4181-8A97-F13F7FE08425}" destId="{E75EE609-AE7D-4FEE-8059-D9F7D5845EC2}" srcOrd="2" destOrd="0" parTransId="{156E23BF-F9D1-4DDA-9900-F31CB612AF8F}" sibTransId="{8BAAE114-BDDE-4611-BFDE-B1BB5BD0D9DF}"/>
    <dgm:cxn modelId="{69A1BD7A-DE13-4678-9B33-6B949FC0E87B}" srcId="{51AF58EA-543C-4181-8A97-F13F7FE08425}" destId="{EADC2537-0566-4AE0-8DB1-EEF05F84A7E2}" srcOrd="3" destOrd="0" parTransId="{ACB4BC42-B686-4012-ADAC-8D4D95D0FC0A}" sibTransId="{D7D832B3-00F1-4F02-87CC-866371765C27}"/>
    <dgm:cxn modelId="{3E214892-E2E5-401B-95EC-761D99B27783}" type="presOf" srcId="{E75EE609-AE7D-4FEE-8059-D9F7D5845EC2}" destId="{E2C47F9D-C0E9-4257-A9E6-AB96FD892C6A}" srcOrd="0" destOrd="0" presId="urn:microsoft.com/office/officeart/2009/layout/CircleArrowProcess"/>
    <dgm:cxn modelId="{DED253AD-4F17-450C-B666-67E60AA226E6}" type="presOf" srcId="{6755F22E-35B5-4B35-90C0-9E8FA3BDE43F}" destId="{BD4804BA-AA2E-4402-885C-3AB56B4DEB93}" srcOrd="0" destOrd="0" presId="urn:microsoft.com/office/officeart/2009/layout/CircleArrowProcess"/>
    <dgm:cxn modelId="{077266B2-0CFD-460D-8CC9-A37CC68A9B87}" srcId="{51AF58EA-543C-4181-8A97-F13F7FE08425}" destId="{6755F22E-35B5-4B35-90C0-9E8FA3BDE43F}" srcOrd="1" destOrd="0" parTransId="{A9FD9687-CB16-4858-94A3-1F288CFF1570}" sibTransId="{D60848EE-74B3-4735-AEC1-767A058FB43B}"/>
    <dgm:cxn modelId="{447600E2-DE05-4AF6-B7EF-41C98E2EEC79}" type="presOf" srcId="{51AF58EA-543C-4181-8A97-F13F7FE08425}" destId="{7963950B-C478-437E-8E33-90AF12478748}" srcOrd="0" destOrd="0" presId="urn:microsoft.com/office/officeart/2009/layout/CircleArrowProcess"/>
    <dgm:cxn modelId="{E9BB69EC-7804-4E29-A895-25559A801A95}" type="presOf" srcId="{EADC2537-0566-4AE0-8DB1-EEF05F84A7E2}" destId="{5F94777D-CFBD-4795-9DDC-4016B408CE55}" srcOrd="0" destOrd="0" presId="urn:microsoft.com/office/officeart/2009/layout/CircleArrowProcess"/>
    <dgm:cxn modelId="{306EE3EC-799C-4757-9388-30D661819919}" srcId="{51AF58EA-543C-4181-8A97-F13F7FE08425}" destId="{2A6C5697-5A96-4C25-BB9D-F6DB6ECFA614}" srcOrd="0" destOrd="0" parTransId="{7B34E6CD-A867-4619-A1FE-F32308C15F63}" sibTransId="{AE431F9B-D875-416D-BDBC-5D4C104D4FB8}"/>
    <dgm:cxn modelId="{58B2283F-4DE1-4B38-80BA-DF2B75EAE494}" type="presParOf" srcId="{7963950B-C478-437E-8E33-90AF12478748}" destId="{B315583F-FA8C-4DE3-BE74-D0DB91511808}" srcOrd="0" destOrd="0" presId="urn:microsoft.com/office/officeart/2009/layout/CircleArrowProcess"/>
    <dgm:cxn modelId="{8322BE3B-B4B0-4DF5-9A27-2B255B1ADCBD}" type="presParOf" srcId="{B315583F-FA8C-4DE3-BE74-D0DB91511808}" destId="{E066A35D-BF20-4DEC-B1F4-BF9CACBA7233}" srcOrd="0" destOrd="0" presId="urn:microsoft.com/office/officeart/2009/layout/CircleArrowProcess"/>
    <dgm:cxn modelId="{43E68321-4CCA-49D6-A17F-320EBC5E1EA5}" type="presParOf" srcId="{7963950B-C478-437E-8E33-90AF12478748}" destId="{BC005855-2227-4052-B102-7BBB0E7621A7}" srcOrd="1" destOrd="0" presId="urn:microsoft.com/office/officeart/2009/layout/CircleArrowProcess"/>
    <dgm:cxn modelId="{45F9F338-348E-4D0A-87EF-22E7D001DC2E}" type="presParOf" srcId="{7963950B-C478-437E-8E33-90AF12478748}" destId="{83D3791B-A106-45AF-9122-F25521C30172}" srcOrd="2" destOrd="0" presId="urn:microsoft.com/office/officeart/2009/layout/CircleArrowProcess"/>
    <dgm:cxn modelId="{4A361539-787F-4163-9A0A-09DFDB85F7B9}" type="presParOf" srcId="{83D3791B-A106-45AF-9122-F25521C30172}" destId="{D399F006-130E-43AA-9DC0-E935B39EF046}" srcOrd="0" destOrd="0" presId="urn:microsoft.com/office/officeart/2009/layout/CircleArrowProcess"/>
    <dgm:cxn modelId="{D2D033A2-E645-4FB2-9FD9-491AB135D382}" type="presParOf" srcId="{7963950B-C478-437E-8E33-90AF12478748}" destId="{BD4804BA-AA2E-4402-885C-3AB56B4DEB93}" srcOrd="3" destOrd="0" presId="urn:microsoft.com/office/officeart/2009/layout/CircleArrowProcess"/>
    <dgm:cxn modelId="{C467A506-10DE-486F-AFC3-2C4BD50E9F7D}" type="presParOf" srcId="{7963950B-C478-437E-8E33-90AF12478748}" destId="{7516514B-2909-4FFF-BAC9-1D176D49CD04}" srcOrd="4" destOrd="0" presId="urn:microsoft.com/office/officeart/2009/layout/CircleArrowProcess"/>
    <dgm:cxn modelId="{AE386F4D-3FA4-4345-B678-AEE74CE172A8}" type="presParOf" srcId="{7516514B-2909-4FFF-BAC9-1D176D49CD04}" destId="{F906A5AC-963E-42D0-9202-B959A74ABFE1}" srcOrd="0" destOrd="0" presId="urn:microsoft.com/office/officeart/2009/layout/CircleArrowProcess"/>
    <dgm:cxn modelId="{868520CB-8F84-4AD5-9057-E3033F9A99D4}" type="presParOf" srcId="{7963950B-C478-437E-8E33-90AF12478748}" destId="{E2C47F9D-C0E9-4257-A9E6-AB96FD892C6A}" srcOrd="5" destOrd="0" presId="urn:microsoft.com/office/officeart/2009/layout/CircleArrowProcess"/>
    <dgm:cxn modelId="{97CB50DE-CAD5-4F1A-BAE6-210160274CF0}" type="presParOf" srcId="{7963950B-C478-437E-8E33-90AF12478748}" destId="{D11E2595-7D44-49AC-91BD-3B7C6D5E6A41}" srcOrd="6" destOrd="0" presId="urn:microsoft.com/office/officeart/2009/layout/CircleArrowProcess"/>
    <dgm:cxn modelId="{D9530951-3D58-4F31-A81A-65BB73A02FE6}" type="presParOf" srcId="{D11E2595-7D44-49AC-91BD-3B7C6D5E6A41}" destId="{B03E1B0F-0816-45CC-8F6D-CADCBF23E102}" srcOrd="0" destOrd="0" presId="urn:microsoft.com/office/officeart/2009/layout/CircleArrowProcess"/>
    <dgm:cxn modelId="{50F1C640-47C5-4A1B-8444-8666DD069185}" type="presParOf" srcId="{7963950B-C478-437E-8E33-90AF12478748}" destId="{5F94777D-CFBD-4795-9DDC-4016B408CE55}" srcOrd="7" destOrd="0" presId="urn:microsoft.com/office/officeart/2009/layout/CircleArrowProcess"/>
  </dgm:cxnLst>
  <dgm:bg/>
  <dgm:whole/>
  <dgm:extLst>
    <a:ext uri="http://schemas.microsoft.com/office/drawing/2008/diagram">
      <dsp:dataModelExt xmlns:dsp="http://schemas.microsoft.com/office/drawing/2008/diagram" relId="rId18"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EE4265E7-E6E9-4CCB-9B4D-A556BC335770}" type="doc">
      <dgm:prSet loTypeId="urn:microsoft.com/office/officeart/2005/8/layout/hierarchy1" loCatId="hierarchy" qsTypeId="urn:microsoft.com/office/officeart/2005/8/quickstyle/simple1" qsCatId="simple" csTypeId="urn:microsoft.com/office/officeart/2005/8/colors/accent1_2" csCatId="accent1" phldr="1"/>
      <dgm:spPr/>
      <dgm:t>
        <a:bodyPr/>
        <a:lstStyle/>
        <a:p>
          <a:endParaRPr kumimoji="1" lang="ja-JP" altLang="en-US"/>
        </a:p>
      </dgm:t>
    </dgm:pt>
    <dgm:pt modelId="{F49851C8-FCDF-4749-94EF-6A0E1FC61BDD}">
      <dgm:prSet phldrT="[テキスト]" custT="1"/>
      <dgm:spPr>
        <a:ln>
          <a:solidFill>
            <a:schemeClr val="accent3">
              <a:lumMod val="60000"/>
              <a:lumOff val="40000"/>
            </a:schemeClr>
          </a:solidFill>
        </a:ln>
      </dgm:spPr>
      <dgm:t>
        <a:bodyPr/>
        <a:lstStyle/>
        <a:p>
          <a:r>
            <a:rPr kumimoji="1" lang="ja-JP" altLang="en-US" sz="1100" dirty="0">
              <a:solidFill>
                <a:schemeClr val="tx1">
                  <a:lumMod val="65000"/>
                  <a:lumOff val="35000"/>
                </a:schemeClr>
              </a:solidFill>
              <a:latin typeface="Meiryo UI" panose="020B0604030504040204" pitchFamily="50" charset="-128"/>
              <a:ea typeface="Meiryo UI" panose="020B0604030504040204" pitchFamily="50" charset="-128"/>
            </a:rPr>
            <a:t>お花を贈る</a:t>
          </a:r>
        </a:p>
      </dgm:t>
    </dgm:pt>
    <dgm:pt modelId="{7D7C97CC-2B8A-4B8B-866D-3CF5768B4C7D}" type="parTrans" cxnId="{4123CB76-2B03-4CA4-B216-01F272F24948}">
      <dgm:prSet/>
      <dgm:spPr/>
      <dgm:t>
        <a:bodyPr/>
        <a:lstStyle/>
        <a:p>
          <a:endParaRPr kumimoji="1" lang="ja-JP" altLang="en-US" sz="1200"/>
        </a:p>
      </dgm:t>
    </dgm:pt>
    <dgm:pt modelId="{C2BD244C-3912-4B2C-A3DE-EE4789E00524}" type="sibTrans" cxnId="{4123CB76-2B03-4CA4-B216-01F272F24948}">
      <dgm:prSet/>
      <dgm:spPr/>
      <dgm:t>
        <a:bodyPr/>
        <a:lstStyle/>
        <a:p>
          <a:endParaRPr kumimoji="1" lang="ja-JP" altLang="en-US" sz="1200"/>
        </a:p>
      </dgm:t>
    </dgm:pt>
    <dgm:pt modelId="{F6EBAF36-CA30-4DF1-BFCD-F6E6234FB6C1}">
      <dgm:prSet phldrT="[テキスト]" custT="1"/>
      <dgm:spPr/>
      <dgm:t>
        <a:bodyPr/>
        <a:lstStyle/>
        <a:p>
          <a:r>
            <a:rPr kumimoji="1" lang="ja-JP" altLang="en-US" sz="1100" dirty="0">
              <a:solidFill>
                <a:srgbClr val="0070C0"/>
              </a:solidFill>
              <a:latin typeface="Meiryo UI" panose="020B0604030504040204" pitchFamily="50" charset="-128"/>
              <a:ea typeface="Meiryo UI" panose="020B0604030504040204" pitchFamily="50" charset="-128"/>
              <a:cs typeface="Microsoft Himalaya" panose="01010100010101010101" pitchFamily="2" charset="0"/>
            </a:rPr>
            <a:t>色（ブルー）重視</a:t>
          </a:r>
        </a:p>
      </dgm:t>
    </dgm:pt>
    <dgm:pt modelId="{77F57E32-DFD4-41B0-9300-1CBC9A8AA13B}" type="parTrans" cxnId="{C115D64A-0812-454E-8A63-AA506292C552}">
      <dgm:prSet/>
      <dgm:spPr>
        <a:ln>
          <a:solidFill>
            <a:schemeClr val="accent3">
              <a:lumMod val="60000"/>
              <a:lumOff val="40000"/>
            </a:schemeClr>
          </a:solidFill>
        </a:ln>
      </dgm:spPr>
      <dgm:t>
        <a:bodyPr/>
        <a:lstStyle/>
        <a:p>
          <a:endParaRPr kumimoji="1" lang="ja-JP" altLang="en-US" sz="1200"/>
        </a:p>
      </dgm:t>
    </dgm:pt>
    <dgm:pt modelId="{BB46BB7F-C9D9-4DE3-AE68-966F690F7331}" type="sibTrans" cxnId="{C115D64A-0812-454E-8A63-AA506292C552}">
      <dgm:prSet/>
      <dgm:spPr/>
      <dgm:t>
        <a:bodyPr/>
        <a:lstStyle/>
        <a:p>
          <a:endParaRPr kumimoji="1" lang="ja-JP" altLang="en-US" sz="1200"/>
        </a:p>
      </dgm:t>
    </dgm:pt>
    <dgm:pt modelId="{329908AA-6A70-4006-B5BE-CCA402FA394E}">
      <dgm:prSet phldrT="[テキスト]" custT="1"/>
      <dgm:spPr/>
      <dgm:t>
        <a:bodyPr/>
        <a:lstStyle/>
        <a:p>
          <a:r>
            <a:rPr kumimoji="1" lang="ja-JP" altLang="en-US" sz="1100" dirty="0">
              <a:solidFill>
                <a:srgbClr val="0070C0"/>
              </a:solidFill>
              <a:latin typeface="Meiryo UI" panose="020B0604030504040204" pitchFamily="50" charset="-128"/>
              <a:ea typeface="Meiryo UI" panose="020B0604030504040204" pitchFamily="50" charset="-128"/>
            </a:rPr>
            <a:t>サイズが小さくなります</a:t>
          </a:r>
        </a:p>
      </dgm:t>
    </dgm:pt>
    <dgm:pt modelId="{07361E96-5C59-4B5D-9F72-8CF645682AD3}" type="parTrans" cxnId="{4C6B279D-127E-4831-BB9A-50CB0C56079E}">
      <dgm:prSet/>
      <dgm:spPr>
        <a:ln>
          <a:solidFill>
            <a:schemeClr val="accent3">
              <a:lumMod val="60000"/>
              <a:lumOff val="40000"/>
            </a:schemeClr>
          </a:solidFill>
        </a:ln>
      </dgm:spPr>
      <dgm:t>
        <a:bodyPr/>
        <a:lstStyle/>
        <a:p>
          <a:endParaRPr kumimoji="1" lang="ja-JP" altLang="en-US" sz="1200"/>
        </a:p>
      </dgm:t>
    </dgm:pt>
    <dgm:pt modelId="{F88DA725-F6AC-454D-BD2D-D6B55B89FE1D}" type="sibTrans" cxnId="{4C6B279D-127E-4831-BB9A-50CB0C56079E}">
      <dgm:prSet/>
      <dgm:spPr/>
      <dgm:t>
        <a:bodyPr/>
        <a:lstStyle/>
        <a:p>
          <a:endParaRPr kumimoji="1" lang="ja-JP" altLang="en-US" sz="1200"/>
        </a:p>
      </dgm:t>
    </dgm:pt>
    <dgm:pt modelId="{EF7A5E97-1E0A-4686-B652-A5E7C748A31C}">
      <dgm:prSet phldrT="[テキスト]" custT="1"/>
      <dgm:spPr>
        <a:ln>
          <a:solidFill>
            <a:schemeClr val="accent2">
              <a:lumMod val="60000"/>
              <a:lumOff val="40000"/>
            </a:schemeClr>
          </a:solidFill>
        </a:ln>
      </dgm:spPr>
      <dgm:t>
        <a:bodyPr/>
        <a:lstStyle/>
        <a:p>
          <a:r>
            <a:rPr kumimoji="1" lang="ja-JP" altLang="en-US" sz="1100" dirty="0">
              <a:solidFill>
                <a:schemeClr val="accent2">
                  <a:lumMod val="75000"/>
                </a:schemeClr>
              </a:solidFill>
              <a:latin typeface="Meiryo UI" panose="020B0604030504040204" pitchFamily="50" charset="-128"/>
              <a:ea typeface="Meiryo UI" panose="020B0604030504040204" pitchFamily="50" charset="-128"/>
            </a:rPr>
            <a:t>ボリューム重視</a:t>
          </a:r>
        </a:p>
      </dgm:t>
    </dgm:pt>
    <dgm:pt modelId="{A34E8BB1-880F-4748-B78E-6F928A66D70D}" type="parTrans" cxnId="{576401D2-F4EF-4218-8CFE-23E9D08002CF}">
      <dgm:prSet/>
      <dgm:spPr>
        <a:ln>
          <a:solidFill>
            <a:schemeClr val="accent3">
              <a:lumMod val="60000"/>
              <a:lumOff val="40000"/>
            </a:schemeClr>
          </a:solidFill>
        </a:ln>
      </dgm:spPr>
      <dgm:t>
        <a:bodyPr/>
        <a:lstStyle/>
        <a:p>
          <a:endParaRPr kumimoji="1" lang="ja-JP" altLang="en-US" sz="1200"/>
        </a:p>
      </dgm:t>
    </dgm:pt>
    <dgm:pt modelId="{3C6DEF91-5ED2-4FA5-9504-C24CED03F552}" type="sibTrans" cxnId="{576401D2-F4EF-4218-8CFE-23E9D08002CF}">
      <dgm:prSet/>
      <dgm:spPr/>
      <dgm:t>
        <a:bodyPr/>
        <a:lstStyle/>
        <a:p>
          <a:endParaRPr kumimoji="1" lang="ja-JP" altLang="en-US" sz="1200"/>
        </a:p>
      </dgm:t>
    </dgm:pt>
    <dgm:pt modelId="{F4D868A7-067C-496D-844E-FA16D53AD180}">
      <dgm:prSet phldrT="[テキスト]" custT="1"/>
      <dgm:spPr>
        <a:ln>
          <a:solidFill>
            <a:schemeClr val="accent2">
              <a:lumMod val="60000"/>
              <a:lumOff val="40000"/>
            </a:schemeClr>
          </a:solidFill>
        </a:ln>
      </dgm:spPr>
      <dgm:t>
        <a:bodyPr/>
        <a:lstStyle/>
        <a:p>
          <a:r>
            <a:rPr kumimoji="1" lang="ja-JP" altLang="en-US" sz="1100" dirty="0">
              <a:solidFill>
                <a:schemeClr val="accent2">
                  <a:lumMod val="75000"/>
                </a:schemeClr>
              </a:solidFill>
              <a:latin typeface="Meiryo UI" panose="020B0604030504040204" pitchFamily="50" charset="-128"/>
              <a:ea typeface="Meiryo UI" panose="020B0604030504040204" pitchFamily="50" charset="-128"/>
            </a:rPr>
            <a:t>お色味は</a:t>
          </a:r>
          <a:endParaRPr kumimoji="1" lang="en-US" altLang="ja-JP" sz="1100" dirty="0">
            <a:solidFill>
              <a:schemeClr val="accent2">
                <a:lumMod val="75000"/>
              </a:schemeClr>
            </a:solidFill>
            <a:latin typeface="Meiryo UI" panose="020B0604030504040204" pitchFamily="50" charset="-128"/>
            <a:ea typeface="Meiryo UI" panose="020B0604030504040204" pitchFamily="50" charset="-128"/>
          </a:endParaRPr>
        </a:p>
        <a:p>
          <a:r>
            <a:rPr kumimoji="1" lang="ja-JP" altLang="en-US" sz="1100" dirty="0">
              <a:solidFill>
                <a:schemeClr val="accent2">
                  <a:lumMod val="75000"/>
                </a:schemeClr>
              </a:solidFill>
              <a:latin typeface="Meiryo UI" panose="020B0604030504040204" pitchFamily="50" charset="-128"/>
              <a:ea typeface="Meiryo UI" panose="020B0604030504040204" pitchFamily="50" charset="-128"/>
            </a:rPr>
            <a:t>お任せ頂くのがお勧めです</a:t>
          </a:r>
          <a:endParaRPr kumimoji="1" lang="en-US" altLang="ja-JP" sz="1100" dirty="0">
            <a:solidFill>
              <a:schemeClr val="accent2">
                <a:lumMod val="75000"/>
              </a:schemeClr>
            </a:solidFill>
            <a:latin typeface="Meiryo UI" panose="020B0604030504040204" pitchFamily="50" charset="-128"/>
            <a:ea typeface="Meiryo UI" panose="020B0604030504040204" pitchFamily="50" charset="-128"/>
          </a:endParaRPr>
        </a:p>
      </dgm:t>
    </dgm:pt>
    <dgm:pt modelId="{E97F8033-ECF8-4A8B-9265-9A23B1CA3754}" type="parTrans" cxnId="{187C5100-3B1B-4FD6-A231-CBAF24B430A9}">
      <dgm:prSet/>
      <dgm:spPr>
        <a:ln>
          <a:solidFill>
            <a:schemeClr val="accent3">
              <a:lumMod val="60000"/>
              <a:lumOff val="40000"/>
            </a:schemeClr>
          </a:solidFill>
        </a:ln>
      </dgm:spPr>
      <dgm:t>
        <a:bodyPr/>
        <a:lstStyle/>
        <a:p>
          <a:endParaRPr kumimoji="1" lang="ja-JP" altLang="en-US" sz="1200"/>
        </a:p>
      </dgm:t>
    </dgm:pt>
    <dgm:pt modelId="{68ACF9C0-BA64-41C5-B1A6-97300126F685}" type="sibTrans" cxnId="{187C5100-3B1B-4FD6-A231-CBAF24B430A9}">
      <dgm:prSet/>
      <dgm:spPr/>
      <dgm:t>
        <a:bodyPr/>
        <a:lstStyle/>
        <a:p>
          <a:endParaRPr kumimoji="1" lang="ja-JP" altLang="en-US" sz="1200"/>
        </a:p>
      </dgm:t>
    </dgm:pt>
    <dgm:pt modelId="{D06221F2-B2EB-46DE-9C9B-6491191F3283}" type="pres">
      <dgm:prSet presAssocID="{EE4265E7-E6E9-4CCB-9B4D-A556BC335770}" presName="hierChild1" presStyleCnt="0">
        <dgm:presLayoutVars>
          <dgm:chPref val="1"/>
          <dgm:dir/>
          <dgm:animOne val="branch"/>
          <dgm:animLvl val="lvl"/>
          <dgm:resizeHandles/>
        </dgm:presLayoutVars>
      </dgm:prSet>
      <dgm:spPr/>
    </dgm:pt>
    <dgm:pt modelId="{618C49CB-54E2-456F-9BD1-A9ACDD8C917A}" type="pres">
      <dgm:prSet presAssocID="{F49851C8-FCDF-4749-94EF-6A0E1FC61BDD}" presName="hierRoot1" presStyleCnt="0"/>
      <dgm:spPr/>
    </dgm:pt>
    <dgm:pt modelId="{447789CB-D863-4AE7-B243-E98043DCA73D}" type="pres">
      <dgm:prSet presAssocID="{F49851C8-FCDF-4749-94EF-6A0E1FC61BDD}" presName="composite" presStyleCnt="0"/>
      <dgm:spPr/>
    </dgm:pt>
    <dgm:pt modelId="{B57E813F-92D8-4FBF-A81B-ABD9F7057FDD}" type="pres">
      <dgm:prSet presAssocID="{F49851C8-FCDF-4749-94EF-6A0E1FC61BDD}" presName="background" presStyleLbl="node0" presStyleIdx="0" presStyleCnt="1"/>
      <dgm:spPr>
        <a:solidFill>
          <a:schemeClr val="accent3">
            <a:lumMod val="60000"/>
            <a:lumOff val="40000"/>
          </a:schemeClr>
        </a:solidFill>
      </dgm:spPr>
    </dgm:pt>
    <dgm:pt modelId="{C874B1C9-A170-4F8C-A517-B2372D07F00F}" type="pres">
      <dgm:prSet presAssocID="{F49851C8-FCDF-4749-94EF-6A0E1FC61BDD}" presName="text" presStyleLbl="fgAcc0" presStyleIdx="0" presStyleCnt="1" custScaleY="68267">
        <dgm:presLayoutVars>
          <dgm:chPref val="3"/>
        </dgm:presLayoutVars>
      </dgm:prSet>
      <dgm:spPr/>
    </dgm:pt>
    <dgm:pt modelId="{3C4D2C7A-D7FD-4CE2-B3C1-02D41D40D680}" type="pres">
      <dgm:prSet presAssocID="{F49851C8-FCDF-4749-94EF-6A0E1FC61BDD}" presName="hierChild2" presStyleCnt="0"/>
      <dgm:spPr/>
    </dgm:pt>
    <dgm:pt modelId="{CAFD53FF-355B-4E76-A952-057ADB91774D}" type="pres">
      <dgm:prSet presAssocID="{77F57E32-DFD4-41B0-9300-1CBC9A8AA13B}" presName="Name10" presStyleLbl="parChTrans1D2" presStyleIdx="0" presStyleCnt="2"/>
      <dgm:spPr/>
    </dgm:pt>
    <dgm:pt modelId="{C704EE60-A87F-4F58-8BFD-E4141DD21659}" type="pres">
      <dgm:prSet presAssocID="{F6EBAF36-CA30-4DF1-BFCD-F6E6234FB6C1}" presName="hierRoot2" presStyleCnt="0"/>
      <dgm:spPr/>
    </dgm:pt>
    <dgm:pt modelId="{9B517330-B223-492F-9767-D1CB5FC305F7}" type="pres">
      <dgm:prSet presAssocID="{F6EBAF36-CA30-4DF1-BFCD-F6E6234FB6C1}" presName="composite2" presStyleCnt="0"/>
      <dgm:spPr/>
    </dgm:pt>
    <dgm:pt modelId="{16003354-330C-4E60-A934-0BD31B6F9048}" type="pres">
      <dgm:prSet presAssocID="{F6EBAF36-CA30-4DF1-BFCD-F6E6234FB6C1}" presName="background2" presStyleLbl="node2" presStyleIdx="0" presStyleCnt="2"/>
      <dgm:spPr/>
    </dgm:pt>
    <dgm:pt modelId="{6F2AF4FC-D7F4-4E6D-BF35-F796B3486E6E}" type="pres">
      <dgm:prSet presAssocID="{F6EBAF36-CA30-4DF1-BFCD-F6E6234FB6C1}" presName="text2" presStyleLbl="fgAcc2" presStyleIdx="0" presStyleCnt="2" custScaleX="166485">
        <dgm:presLayoutVars>
          <dgm:chPref val="3"/>
        </dgm:presLayoutVars>
      </dgm:prSet>
      <dgm:spPr/>
    </dgm:pt>
    <dgm:pt modelId="{A8D69F92-2662-4C36-8C7B-6987C3FE502F}" type="pres">
      <dgm:prSet presAssocID="{F6EBAF36-CA30-4DF1-BFCD-F6E6234FB6C1}" presName="hierChild3" presStyleCnt="0"/>
      <dgm:spPr/>
    </dgm:pt>
    <dgm:pt modelId="{33D0DDA8-1A71-41E5-93CD-6F737E1D253B}" type="pres">
      <dgm:prSet presAssocID="{07361E96-5C59-4B5D-9F72-8CF645682AD3}" presName="Name17" presStyleLbl="parChTrans1D3" presStyleIdx="0" presStyleCnt="2"/>
      <dgm:spPr/>
    </dgm:pt>
    <dgm:pt modelId="{1EEC53EB-FBBB-4898-B6BC-559C021D45CB}" type="pres">
      <dgm:prSet presAssocID="{329908AA-6A70-4006-B5BE-CCA402FA394E}" presName="hierRoot3" presStyleCnt="0"/>
      <dgm:spPr/>
    </dgm:pt>
    <dgm:pt modelId="{DCD66D52-1983-4CCB-A07F-DD8B37416E90}" type="pres">
      <dgm:prSet presAssocID="{329908AA-6A70-4006-B5BE-CCA402FA394E}" presName="composite3" presStyleCnt="0"/>
      <dgm:spPr/>
    </dgm:pt>
    <dgm:pt modelId="{CC2B7C3A-F18D-4857-8CAD-A1DE75A12B3F}" type="pres">
      <dgm:prSet presAssocID="{329908AA-6A70-4006-B5BE-CCA402FA394E}" presName="background3" presStyleLbl="node3" presStyleIdx="0" presStyleCnt="2"/>
      <dgm:spPr/>
    </dgm:pt>
    <dgm:pt modelId="{963A9A40-7BD5-46D9-AC8F-D2A394668653}" type="pres">
      <dgm:prSet presAssocID="{329908AA-6A70-4006-B5BE-CCA402FA394E}" presName="text3" presStyleLbl="fgAcc3" presStyleIdx="0" presStyleCnt="2" custScaleX="206364" custScaleY="126407">
        <dgm:presLayoutVars>
          <dgm:chPref val="3"/>
        </dgm:presLayoutVars>
      </dgm:prSet>
      <dgm:spPr/>
    </dgm:pt>
    <dgm:pt modelId="{59B1DA3C-70E7-4AEA-B4B8-3636BB7FBA4A}" type="pres">
      <dgm:prSet presAssocID="{329908AA-6A70-4006-B5BE-CCA402FA394E}" presName="hierChild4" presStyleCnt="0"/>
      <dgm:spPr/>
    </dgm:pt>
    <dgm:pt modelId="{4274865A-8D17-42DC-8E82-0C401ABDEBB4}" type="pres">
      <dgm:prSet presAssocID="{A34E8BB1-880F-4748-B78E-6F928A66D70D}" presName="Name10" presStyleLbl="parChTrans1D2" presStyleIdx="1" presStyleCnt="2"/>
      <dgm:spPr/>
    </dgm:pt>
    <dgm:pt modelId="{571C9530-5B3F-4366-BCE5-3F3BED58BC5C}" type="pres">
      <dgm:prSet presAssocID="{EF7A5E97-1E0A-4686-B652-A5E7C748A31C}" presName="hierRoot2" presStyleCnt="0"/>
      <dgm:spPr/>
    </dgm:pt>
    <dgm:pt modelId="{40E74B19-0B55-4210-A52C-A6B378207BFD}" type="pres">
      <dgm:prSet presAssocID="{EF7A5E97-1E0A-4686-B652-A5E7C748A31C}" presName="composite2" presStyleCnt="0"/>
      <dgm:spPr/>
    </dgm:pt>
    <dgm:pt modelId="{5B058DAE-F877-4142-A705-2A563CA2901A}" type="pres">
      <dgm:prSet presAssocID="{EF7A5E97-1E0A-4686-B652-A5E7C748A31C}" presName="background2" presStyleLbl="node2" presStyleIdx="1" presStyleCnt="2"/>
      <dgm:spPr>
        <a:solidFill>
          <a:schemeClr val="accent2">
            <a:lumMod val="60000"/>
            <a:lumOff val="40000"/>
          </a:schemeClr>
        </a:solidFill>
      </dgm:spPr>
    </dgm:pt>
    <dgm:pt modelId="{7B5D26BB-29EA-4318-A18E-3E94508D511B}" type="pres">
      <dgm:prSet presAssocID="{EF7A5E97-1E0A-4686-B652-A5E7C748A31C}" presName="text2" presStyleLbl="fgAcc2" presStyleIdx="1" presStyleCnt="2" custScaleX="166485">
        <dgm:presLayoutVars>
          <dgm:chPref val="3"/>
        </dgm:presLayoutVars>
      </dgm:prSet>
      <dgm:spPr/>
    </dgm:pt>
    <dgm:pt modelId="{2838ECCB-B3EA-45B4-A94F-C8D67A6BD8AC}" type="pres">
      <dgm:prSet presAssocID="{EF7A5E97-1E0A-4686-B652-A5E7C748A31C}" presName="hierChild3" presStyleCnt="0"/>
      <dgm:spPr/>
    </dgm:pt>
    <dgm:pt modelId="{C0E28248-3967-4446-99DE-E2274AB2B0A4}" type="pres">
      <dgm:prSet presAssocID="{E97F8033-ECF8-4A8B-9265-9A23B1CA3754}" presName="Name17" presStyleLbl="parChTrans1D3" presStyleIdx="1" presStyleCnt="2"/>
      <dgm:spPr/>
    </dgm:pt>
    <dgm:pt modelId="{6EC2D4B9-B2A3-41E1-AB4F-506F2943F307}" type="pres">
      <dgm:prSet presAssocID="{F4D868A7-067C-496D-844E-FA16D53AD180}" presName="hierRoot3" presStyleCnt="0"/>
      <dgm:spPr/>
    </dgm:pt>
    <dgm:pt modelId="{1DF28D32-0D81-449E-8B9C-AB9713731472}" type="pres">
      <dgm:prSet presAssocID="{F4D868A7-067C-496D-844E-FA16D53AD180}" presName="composite3" presStyleCnt="0"/>
      <dgm:spPr/>
    </dgm:pt>
    <dgm:pt modelId="{CFE927AC-A067-4BD8-A56B-A77FDD8FC5DC}" type="pres">
      <dgm:prSet presAssocID="{F4D868A7-067C-496D-844E-FA16D53AD180}" presName="background3" presStyleLbl="node3" presStyleIdx="1" presStyleCnt="2"/>
      <dgm:spPr>
        <a:solidFill>
          <a:schemeClr val="accent2">
            <a:lumMod val="60000"/>
            <a:lumOff val="40000"/>
          </a:schemeClr>
        </a:solidFill>
      </dgm:spPr>
    </dgm:pt>
    <dgm:pt modelId="{2230D93D-8CDE-4D8B-9E40-12C0EFE573BA}" type="pres">
      <dgm:prSet presAssocID="{F4D868A7-067C-496D-844E-FA16D53AD180}" presName="text3" presStyleLbl="fgAcc3" presStyleIdx="1" presStyleCnt="2" custScaleX="206364" custScaleY="126407">
        <dgm:presLayoutVars>
          <dgm:chPref val="3"/>
        </dgm:presLayoutVars>
      </dgm:prSet>
      <dgm:spPr/>
    </dgm:pt>
    <dgm:pt modelId="{B883C395-84CA-44F4-B1CE-FA711ECFFD61}" type="pres">
      <dgm:prSet presAssocID="{F4D868A7-067C-496D-844E-FA16D53AD180}" presName="hierChild4" presStyleCnt="0"/>
      <dgm:spPr/>
    </dgm:pt>
  </dgm:ptLst>
  <dgm:cxnLst>
    <dgm:cxn modelId="{187C5100-3B1B-4FD6-A231-CBAF24B430A9}" srcId="{EF7A5E97-1E0A-4686-B652-A5E7C748A31C}" destId="{F4D868A7-067C-496D-844E-FA16D53AD180}" srcOrd="0" destOrd="0" parTransId="{E97F8033-ECF8-4A8B-9265-9A23B1CA3754}" sibTransId="{68ACF9C0-BA64-41C5-B1A6-97300126F685}"/>
    <dgm:cxn modelId="{11E93C17-0AC6-49AC-95A3-DFBA5F7B987C}" type="presOf" srcId="{E97F8033-ECF8-4A8B-9265-9A23B1CA3754}" destId="{C0E28248-3967-4446-99DE-E2274AB2B0A4}" srcOrd="0" destOrd="0" presId="urn:microsoft.com/office/officeart/2005/8/layout/hierarchy1"/>
    <dgm:cxn modelId="{3D44D925-E431-4E1C-81E2-67C8F00F4E0E}" type="presOf" srcId="{EF7A5E97-1E0A-4686-B652-A5E7C748A31C}" destId="{7B5D26BB-29EA-4318-A18E-3E94508D511B}" srcOrd="0" destOrd="0" presId="urn:microsoft.com/office/officeart/2005/8/layout/hierarchy1"/>
    <dgm:cxn modelId="{1370C162-7445-4CBD-AEBE-2357237F34A8}" type="presOf" srcId="{329908AA-6A70-4006-B5BE-CCA402FA394E}" destId="{963A9A40-7BD5-46D9-AC8F-D2A394668653}" srcOrd="0" destOrd="0" presId="urn:microsoft.com/office/officeart/2005/8/layout/hierarchy1"/>
    <dgm:cxn modelId="{C115D64A-0812-454E-8A63-AA506292C552}" srcId="{F49851C8-FCDF-4749-94EF-6A0E1FC61BDD}" destId="{F6EBAF36-CA30-4DF1-BFCD-F6E6234FB6C1}" srcOrd="0" destOrd="0" parTransId="{77F57E32-DFD4-41B0-9300-1CBC9A8AA13B}" sibTransId="{BB46BB7F-C9D9-4DE3-AE68-966F690F7331}"/>
    <dgm:cxn modelId="{0DC2224B-B7BC-4BD4-8B8A-C29129E4AACB}" type="presOf" srcId="{07361E96-5C59-4B5D-9F72-8CF645682AD3}" destId="{33D0DDA8-1A71-41E5-93CD-6F737E1D253B}" srcOrd="0" destOrd="0" presId="urn:microsoft.com/office/officeart/2005/8/layout/hierarchy1"/>
    <dgm:cxn modelId="{4123CB76-2B03-4CA4-B216-01F272F24948}" srcId="{EE4265E7-E6E9-4CCB-9B4D-A556BC335770}" destId="{F49851C8-FCDF-4749-94EF-6A0E1FC61BDD}" srcOrd="0" destOrd="0" parTransId="{7D7C97CC-2B8A-4B8B-866D-3CF5768B4C7D}" sibTransId="{C2BD244C-3912-4B2C-A3DE-EE4789E00524}"/>
    <dgm:cxn modelId="{14568D77-5FF4-4342-88E6-4A8B2DB4E69D}" type="presOf" srcId="{F6EBAF36-CA30-4DF1-BFCD-F6E6234FB6C1}" destId="{6F2AF4FC-D7F4-4E6D-BF35-F796B3486E6E}" srcOrd="0" destOrd="0" presId="urn:microsoft.com/office/officeart/2005/8/layout/hierarchy1"/>
    <dgm:cxn modelId="{4C6B279D-127E-4831-BB9A-50CB0C56079E}" srcId="{F6EBAF36-CA30-4DF1-BFCD-F6E6234FB6C1}" destId="{329908AA-6A70-4006-B5BE-CCA402FA394E}" srcOrd="0" destOrd="0" parTransId="{07361E96-5C59-4B5D-9F72-8CF645682AD3}" sibTransId="{F88DA725-F6AC-454D-BD2D-D6B55B89FE1D}"/>
    <dgm:cxn modelId="{600EDBA0-DE8C-4151-BB7B-90EC1CE6EF4C}" type="presOf" srcId="{A34E8BB1-880F-4748-B78E-6F928A66D70D}" destId="{4274865A-8D17-42DC-8E82-0C401ABDEBB4}" srcOrd="0" destOrd="0" presId="urn:microsoft.com/office/officeart/2005/8/layout/hierarchy1"/>
    <dgm:cxn modelId="{C785AFA7-474E-40CF-B09E-10C454F6B222}" type="presOf" srcId="{F4D868A7-067C-496D-844E-FA16D53AD180}" destId="{2230D93D-8CDE-4D8B-9E40-12C0EFE573BA}" srcOrd="0" destOrd="0" presId="urn:microsoft.com/office/officeart/2005/8/layout/hierarchy1"/>
    <dgm:cxn modelId="{3FCB4BB4-650F-4422-9860-45F45E004267}" type="presOf" srcId="{F49851C8-FCDF-4749-94EF-6A0E1FC61BDD}" destId="{C874B1C9-A170-4F8C-A517-B2372D07F00F}" srcOrd="0" destOrd="0" presId="urn:microsoft.com/office/officeart/2005/8/layout/hierarchy1"/>
    <dgm:cxn modelId="{22ACAECD-9940-42CB-B393-68C72A3CD2E6}" type="presOf" srcId="{77F57E32-DFD4-41B0-9300-1CBC9A8AA13B}" destId="{CAFD53FF-355B-4E76-A952-057ADB91774D}" srcOrd="0" destOrd="0" presId="urn:microsoft.com/office/officeart/2005/8/layout/hierarchy1"/>
    <dgm:cxn modelId="{576401D2-F4EF-4218-8CFE-23E9D08002CF}" srcId="{F49851C8-FCDF-4749-94EF-6A0E1FC61BDD}" destId="{EF7A5E97-1E0A-4686-B652-A5E7C748A31C}" srcOrd="1" destOrd="0" parTransId="{A34E8BB1-880F-4748-B78E-6F928A66D70D}" sibTransId="{3C6DEF91-5ED2-4FA5-9504-C24CED03F552}"/>
    <dgm:cxn modelId="{56234BF8-7111-4E62-AD16-42BBF006B537}" type="presOf" srcId="{EE4265E7-E6E9-4CCB-9B4D-A556BC335770}" destId="{D06221F2-B2EB-46DE-9C9B-6491191F3283}" srcOrd="0" destOrd="0" presId="urn:microsoft.com/office/officeart/2005/8/layout/hierarchy1"/>
    <dgm:cxn modelId="{E58E2BD3-1DD5-4393-9E46-21F67F3E7DAA}" type="presParOf" srcId="{D06221F2-B2EB-46DE-9C9B-6491191F3283}" destId="{618C49CB-54E2-456F-9BD1-A9ACDD8C917A}" srcOrd="0" destOrd="0" presId="urn:microsoft.com/office/officeart/2005/8/layout/hierarchy1"/>
    <dgm:cxn modelId="{3CAB85E4-9AFA-411B-B26D-F7EC1E3109A4}" type="presParOf" srcId="{618C49CB-54E2-456F-9BD1-A9ACDD8C917A}" destId="{447789CB-D863-4AE7-B243-E98043DCA73D}" srcOrd="0" destOrd="0" presId="urn:microsoft.com/office/officeart/2005/8/layout/hierarchy1"/>
    <dgm:cxn modelId="{52B1524D-5D19-4217-B39E-66B6C42B5B34}" type="presParOf" srcId="{447789CB-D863-4AE7-B243-E98043DCA73D}" destId="{B57E813F-92D8-4FBF-A81B-ABD9F7057FDD}" srcOrd="0" destOrd="0" presId="urn:microsoft.com/office/officeart/2005/8/layout/hierarchy1"/>
    <dgm:cxn modelId="{155401C1-C052-4114-A10D-2CCDA56AF8A2}" type="presParOf" srcId="{447789CB-D863-4AE7-B243-E98043DCA73D}" destId="{C874B1C9-A170-4F8C-A517-B2372D07F00F}" srcOrd="1" destOrd="0" presId="urn:microsoft.com/office/officeart/2005/8/layout/hierarchy1"/>
    <dgm:cxn modelId="{5BB9FE07-2C26-40B2-9B5C-DD17FF39DC2B}" type="presParOf" srcId="{618C49CB-54E2-456F-9BD1-A9ACDD8C917A}" destId="{3C4D2C7A-D7FD-4CE2-B3C1-02D41D40D680}" srcOrd="1" destOrd="0" presId="urn:microsoft.com/office/officeart/2005/8/layout/hierarchy1"/>
    <dgm:cxn modelId="{44704B65-AF00-4884-8974-03F70F0D1C21}" type="presParOf" srcId="{3C4D2C7A-D7FD-4CE2-B3C1-02D41D40D680}" destId="{CAFD53FF-355B-4E76-A952-057ADB91774D}" srcOrd="0" destOrd="0" presId="urn:microsoft.com/office/officeart/2005/8/layout/hierarchy1"/>
    <dgm:cxn modelId="{66BA43C6-665D-4F40-90A3-43AF48E97D37}" type="presParOf" srcId="{3C4D2C7A-D7FD-4CE2-B3C1-02D41D40D680}" destId="{C704EE60-A87F-4F58-8BFD-E4141DD21659}" srcOrd="1" destOrd="0" presId="urn:microsoft.com/office/officeart/2005/8/layout/hierarchy1"/>
    <dgm:cxn modelId="{FDE20A3A-3DED-4780-B00C-D2CF34910321}" type="presParOf" srcId="{C704EE60-A87F-4F58-8BFD-E4141DD21659}" destId="{9B517330-B223-492F-9767-D1CB5FC305F7}" srcOrd="0" destOrd="0" presId="urn:microsoft.com/office/officeart/2005/8/layout/hierarchy1"/>
    <dgm:cxn modelId="{B35367C0-1954-450A-9725-ADD5EDE42A5A}" type="presParOf" srcId="{9B517330-B223-492F-9767-D1CB5FC305F7}" destId="{16003354-330C-4E60-A934-0BD31B6F9048}" srcOrd="0" destOrd="0" presId="urn:microsoft.com/office/officeart/2005/8/layout/hierarchy1"/>
    <dgm:cxn modelId="{A04FBCE4-6AF1-4D9F-BF06-2F35A24448F3}" type="presParOf" srcId="{9B517330-B223-492F-9767-D1CB5FC305F7}" destId="{6F2AF4FC-D7F4-4E6D-BF35-F796B3486E6E}" srcOrd="1" destOrd="0" presId="urn:microsoft.com/office/officeart/2005/8/layout/hierarchy1"/>
    <dgm:cxn modelId="{F2EED61B-0722-4078-88D3-C881615DA5D0}" type="presParOf" srcId="{C704EE60-A87F-4F58-8BFD-E4141DD21659}" destId="{A8D69F92-2662-4C36-8C7B-6987C3FE502F}" srcOrd="1" destOrd="0" presId="urn:microsoft.com/office/officeart/2005/8/layout/hierarchy1"/>
    <dgm:cxn modelId="{F9BDBF5E-9D91-4781-846E-85EB437A9569}" type="presParOf" srcId="{A8D69F92-2662-4C36-8C7B-6987C3FE502F}" destId="{33D0DDA8-1A71-41E5-93CD-6F737E1D253B}" srcOrd="0" destOrd="0" presId="urn:microsoft.com/office/officeart/2005/8/layout/hierarchy1"/>
    <dgm:cxn modelId="{FB9D471B-4210-4CA6-AAFB-E3C572214D29}" type="presParOf" srcId="{A8D69F92-2662-4C36-8C7B-6987C3FE502F}" destId="{1EEC53EB-FBBB-4898-B6BC-559C021D45CB}" srcOrd="1" destOrd="0" presId="urn:microsoft.com/office/officeart/2005/8/layout/hierarchy1"/>
    <dgm:cxn modelId="{7CDD239D-8DFA-4F35-B255-F3E370A4FADC}" type="presParOf" srcId="{1EEC53EB-FBBB-4898-B6BC-559C021D45CB}" destId="{DCD66D52-1983-4CCB-A07F-DD8B37416E90}" srcOrd="0" destOrd="0" presId="urn:microsoft.com/office/officeart/2005/8/layout/hierarchy1"/>
    <dgm:cxn modelId="{E834783D-292D-47D7-8335-C1FACD9B7C32}" type="presParOf" srcId="{DCD66D52-1983-4CCB-A07F-DD8B37416E90}" destId="{CC2B7C3A-F18D-4857-8CAD-A1DE75A12B3F}" srcOrd="0" destOrd="0" presId="urn:microsoft.com/office/officeart/2005/8/layout/hierarchy1"/>
    <dgm:cxn modelId="{577A6A6D-597B-44D7-834A-B59BD6CEC26B}" type="presParOf" srcId="{DCD66D52-1983-4CCB-A07F-DD8B37416E90}" destId="{963A9A40-7BD5-46D9-AC8F-D2A394668653}" srcOrd="1" destOrd="0" presId="urn:microsoft.com/office/officeart/2005/8/layout/hierarchy1"/>
    <dgm:cxn modelId="{1BF12B7D-002A-4BA7-A606-E010E4E5CF8C}" type="presParOf" srcId="{1EEC53EB-FBBB-4898-B6BC-559C021D45CB}" destId="{59B1DA3C-70E7-4AEA-B4B8-3636BB7FBA4A}" srcOrd="1" destOrd="0" presId="urn:microsoft.com/office/officeart/2005/8/layout/hierarchy1"/>
    <dgm:cxn modelId="{62316CEA-6B55-4772-86DD-01FBFA35D250}" type="presParOf" srcId="{3C4D2C7A-D7FD-4CE2-B3C1-02D41D40D680}" destId="{4274865A-8D17-42DC-8E82-0C401ABDEBB4}" srcOrd="2" destOrd="0" presId="urn:microsoft.com/office/officeart/2005/8/layout/hierarchy1"/>
    <dgm:cxn modelId="{510FC5FA-7E3A-4D18-AD97-82E8390FAB9D}" type="presParOf" srcId="{3C4D2C7A-D7FD-4CE2-B3C1-02D41D40D680}" destId="{571C9530-5B3F-4366-BCE5-3F3BED58BC5C}" srcOrd="3" destOrd="0" presId="urn:microsoft.com/office/officeart/2005/8/layout/hierarchy1"/>
    <dgm:cxn modelId="{A1CA717C-919C-4154-8AE6-C820EED6581A}" type="presParOf" srcId="{571C9530-5B3F-4366-BCE5-3F3BED58BC5C}" destId="{40E74B19-0B55-4210-A52C-A6B378207BFD}" srcOrd="0" destOrd="0" presId="urn:microsoft.com/office/officeart/2005/8/layout/hierarchy1"/>
    <dgm:cxn modelId="{1AAB6CF1-1C7D-4615-B0A9-451D6846C12A}" type="presParOf" srcId="{40E74B19-0B55-4210-A52C-A6B378207BFD}" destId="{5B058DAE-F877-4142-A705-2A563CA2901A}" srcOrd="0" destOrd="0" presId="urn:microsoft.com/office/officeart/2005/8/layout/hierarchy1"/>
    <dgm:cxn modelId="{84165E9C-9752-4C2C-BA78-2C90CD994D9D}" type="presParOf" srcId="{40E74B19-0B55-4210-A52C-A6B378207BFD}" destId="{7B5D26BB-29EA-4318-A18E-3E94508D511B}" srcOrd="1" destOrd="0" presId="urn:microsoft.com/office/officeart/2005/8/layout/hierarchy1"/>
    <dgm:cxn modelId="{76692F74-4C08-4085-80A2-1265B7D708B7}" type="presParOf" srcId="{571C9530-5B3F-4366-BCE5-3F3BED58BC5C}" destId="{2838ECCB-B3EA-45B4-A94F-C8D67A6BD8AC}" srcOrd="1" destOrd="0" presId="urn:microsoft.com/office/officeart/2005/8/layout/hierarchy1"/>
    <dgm:cxn modelId="{A74FD50C-FA78-413B-9337-1582CF4060CC}" type="presParOf" srcId="{2838ECCB-B3EA-45B4-A94F-C8D67A6BD8AC}" destId="{C0E28248-3967-4446-99DE-E2274AB2B0A4}" srcOrd="0" destOrd="0" presId="urn:microsoft.com/office/officeart/2005/8/layout/hierarchy1"/>
    <dgm:cxn modelId="{3A4388BC-B42C-4110-8DDF-79620FCC82BB}" type="presParOf" srcId="{2838ECCB-B3EA-45B4-A94F-C8D67A6BD8AC}" destId="{6EC2D4B9-B2A3-41E1-AB4F-506F2943F307}" srcOrd="1" destOrd="0" presId="urn:microsoft.com/office/officeart/2005/8/layout/hierarchy1"/>
    <dgm:cxn modelId="{E51DF9B4-301A-4A9C-B33D-7F0C1F48D384}" type="presParOf" srcId="{6EC2D4B9-B2A3-41E1-AB4F-506F2943F307}" destId="{1DF28D32-0D81-449E-8B9C-AB9713731472}" srcOrd="0" destOrd="0" presId="urn:microsoft.com/office/officeart/2005/8/layout/hierarchy1"/>
    <dgm:cxn modelId="{9902642C-A844-4D4A-9AC2-EA386B50A886}" type="presParOf" srcId="{1DF28D32-0D81-449E-8B9C-AB9713731472}" destId="{CFE927AC-A067-4BD8-A56B-A77FDD8FC5DC}" srcOrd="0" destOrd="0" presId="urn:microsoft.com/office/officeart/2005/8/layout/hierarchy1"/>
    <dgm:cxn modelId="{6FED8320-A12C-404F-AD7D-1A1CA5A3CA2C}" type="presParOf" srcId="{1DF28D32-0D81-449E-8B9C-AB9713731472}" destId="{2230D93D-8CDE-4D8B-9E40-12C0EFE573BA}" srcOrd="1" destOrd="0" presId="urn:microsoft.com/office/officeart/2005/8/layout/hierarchy1"/>
    <dgm:cxn modelId="{4657CD82-4DBE-49D0-B5C1-E56DF4936545}" type="presParOf" srcId="{6EC2D4B9-B2A3-41E1-AB4F-506F2943F307}" destId="{B883C395-84CA-44F4-B1CE-FA711ECFFD61}" srcOrd="1" destOrd="0" presId="urn:microsoft.com/office/officeart/2005/8/layout/hierarchy1"/>
  </dgm:cxnLst>
  <dgm:bg/>
  <dgm:whole/>
  <dgm:extLst>
    <a:ext uri="http://schemas.microsoft.com/office/drawing/2008/diagram">
      <dsp:dataModelExt xmlns:dsp="http://schemas.microsoft.com/office/drawing/2008/diagram" relId="rId24"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066A35D-BF20-4DEC-B1F4-BF9CACBA7233}">
      <dsp:nvSpPr>
        <dsp:cNvPr id="0" name=""/>
        <dsp:cNvSpPr/>
      </dsp:nvSpPr>
      <dsp:spPr>
        <a:xfrm>
          <a:off x="752736" y="1212752"/>
          <a:ext cx="1304988" cy="1305121"/>
        </a:xfrm>
        <a:prstGeom prst="circularArrow">
          <a:avLst>
            <a:gd name="adj1" fmla="val 10980"/>
            <a:gd name="adj2" fmla="val 1142322"/>
            <a:gd name="adj3" fmla="val 4500000"/>
            <a:gd name="adj4" fmla="val 10800000"/>
            <a:gd name="adj5" fmla="val 12500"/>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C005855-2227-4052-B102-7BBB0E7621A7}">
      <dsp:nvSpPr>
        <dsp:cNvPr id="0" name=""/>
        <dsp:cNvSpPr/>
      </dsp:nvSpPr>
      <dsp:spPr>
        <a:xfrm>
          <a:off x="1021813" y="1637544"/>
          <a:ext cx="728257" cy="36409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枕花</a:t>
          </a:r>
        </a:p>
      </dsp:txBody>
      <dsp:txXfrm>
        <a:off x="1021813" y="1637544"/>
        <a:ext cx="728257" cy="364091"/>
      </dsp:txXfrm>
    </dsp:sp>
    <dsp:sp modelId="{D399F006-130E-43AA-9DC0-E935B39EF046}">
      <dsp:nvSpPr>
        <dsp:cNvPr id="0" name=""/>
        <dsp:cNvSpPr/>
      </dsp:nvSpPr>
      <dsp:spPr>
        <a:xfrm>
          <a:off x="390199" y="1962739"/>
          <a:ext cx="1304988" cy="1305121"/>
        </a:xfrm>
        <a:prstGeom prst="leftCircularArrow">
          <a:avLst>
            <a:gd name="adj1" fmla="val 10980"/>
            <a:gd name="adj2" fmla="val 1142322"/>
            <a:gd name="adj3" fmla="val 6300000"/>
            <a:gd name="adj4" fmla="val 18900000"/>
            <a:gd name="adj5" fmla="val 12500"/>
          </a:avLst>
        </a:prstGeom>
        <a:solidFill>
          <a:srgbClr val="BE835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D4804BA-AA2E-4402-885C-3AB56B4DEB93}">
      <dsp:nvSpPr>
        <dsp:cNvPr id="0" name=""/>
        <dsp:cNvSpPr/>
      </dsp:nvSpPr>
      <dsp:spPr>
        <a:xfrm>
          <a:off x="495300" y="2436542"/>
          <a:ext cx="1091359" cy="36409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通夜・葬儀</a:t>
          </a:r>
        </a:p>
      </dsp:txBody>
      <dsp:txXfrm>
        <a:off x="495300" y="2436542"/>
        <a:ext cx="1091359" cy="364091"/>
      </dsp:txXfrm>
    </dsp:sp>
    <dsp:sp modelId="{F906A5AC-963E-42D0-9202-B959A74ABFE1}">
      <dsp:nvSpPr>
        <dsp:cNvPr id="0" name=""/>
        <dsp:cNvSpPr/>
      </dsp:nvSpPr>
      <dsp:spPr>
        <a:xfrm>
          <a:off x="752736" y="2715494"/>
          <a:ext cx="1304988" cy="1305121"/>
        </a:xfrm>
        <a:prstGeom prst="circularArrow">
          <a:avLst>
            <a:gd name="adj1" fmla="val 10980"/>
            <a:gd name="adj2" fmla="val 1142322"/>
            <a:gd name="adj3" fmla="val 4500000"/>
            <a:gd name="adj4" fmla="val 13500000"/>
            <a:gd name="adj5" fmla="val 12500"/>
          </a:avLst>
        </a:prstGeom>
        <a:solidFill>
          <a:srgbClr val="BDB255"/>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E2C47F9D-C0E9-4257-A9E6-AB96FD892C6A}">
      <dsp:nvSpPr>
        <dsp:cNvPr id="0" name=""/>
        <dsp:cNvSpPr/>
      </dsp:nvSpPr>
      <dsp:spPr>
        <a:xfrm>
          <a:off x="819245" y="3140286"/>
          <a:ext cx="1304826" cy="36409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初七日から</a:t>
          </a:r>
          <a:endParaRPr kumimoji="1" lang="en-US" altLang="ja-JP" sz="1600" kern="1200"/>
        </a:p>
        <a:p>
          <a:pPr marL="0" lvl="0" indent="0" algn="ctr" defTabSz="711200">
            <a:lnSpc>
              <a:spcPct val="90000"/>
            </a:lnSpc>
            <a:spcBef>
              <a:spcPct val="0"/>
            </a:spcBef>
            <a:spcAft>
              <a:spcPct val="35000"/>
            </a:spcAft>
            <a:buNone/>
          </a:pPr>
          <a:r>
            <a:rPr kumimoji="1" lang="ja-JP" altLang="en-US" sz="1600" kern="1200"/>
            <a:t>四十九日</a:t>
          </a:r>
        </a:p>
      </dsp:txBody>
      <dsp:txXfrm>
        <a:off x="819245" y="3140286"/>
        <a:ext cx="1304826" cy="364091"/>
      </dsp:txXfrm>
    </dsp:sp>
    <dsp:sp modelId="{B03E1B0F-0816-45CC-8F6D-CADCBF23E102}">
      <dsp:nvSpPr>
        <dsp:cNvPr id="0" name=""/>
        <dsp:cNvSpPr/>
      </dsp:nvSpPr>
      <dsp:spPr>
        <a:xfrm>
          <a:off x="483220" y="3552004"/>
          <a:ext cx="1121149" cy="1121691"/>
        </a:xfrm>
        <a:prstGeom prst="blockArc">
          <a:avLst>
            <a:gd name="adj1" fmla="val 0"/>
            <a:gd name="adj2" fmla="val 18900000"/>
            <a:gd name="adj3" fmla="val 12740"/>
          </a:avLst>
        </a:prstGeom>
        <a:solidFill>
          <a:srgbClr val="9BBB59"/>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5F94777D-CFBD-4795-9DDC-4016B408CE55}">
      <dsp:nvSpPr>
        <dsp:cNvPr id="0" name=""/>
        <dsp:cNvSpPr/>
      </dsp:nvSpPr>
      <dsp:spPr>
        <a:xfrm>
          <a:off x="396035" y="3939283"/>
          <a:ext cx="1289890" cy="36409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以降の</a:t>
          </a:r>
          <a:endParaRPr kumimoji="1" lang="en-US" altLang="ja-JP" sz="1600" kern="1200"/>
        </a:p>
        <a:p>
          <a:pPr marL="0" lvl="0" indent="0" algn="ctr" defTabSz="711200">
            <a:lnSpc>
              <a:spcPct val="90000"/>
            </a:lnSpc>
            <a:spcBef>
              <a:spcPct val="0"/>
            </a:spcBef>
            <a:spcAft>
              <a:spcPct val="35000"/>
            </a:spcAft>
            <a:buNone/>
          </a:pPr>
          <a:r>
            <a:rPr kumimoji="1" lang="ja-JP" altLang="en-US" sz="1600" kern="1200"/>
            <a:t>法要・命日</a:t>
          </a:r>
        </a:p>
      </dsp:txBody>
      <dsp:txXfrm>
        <a:off x="396035" y="3939283"/>
        <a:ext cx="1289890" cy="364091"/>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0E28248-3967-4446-99DE-E2274AB2B0A4}">
      <dsp:nvSpPr>
        <dsp:cNvPr id="0" name=""/>
        <dsp:cNvSpPr/>
      </dsp:nvSpPr>
      <dsp:spPr>
        <a:xfrm>
          <a:off x="3382829" y="1459152"/>
          <a:ext cx="91440" cy="300495"/>
        </a:xfrm>
        <a:custGeom>
          <a:avLst/>
          <a:gdLst/>
          <a:ahLst/>
          <a:cxnLst/>
          <a:rect l="0" t="0" r="0" b="0"/>
          <a:pathLst>
            <a:path>
              <a:moveTo>
                <a:pt x="45720" y="0"/>
              </a:moveTo>
              <a:lnTo>
                <a:pt x="45720" y="300495"/>
              </a:lnTo>
            </a:path>
          </a:pathLst>
        </a:custGeom>
        <a:noFill/>
        <a:ln w="25400" cap="flat" cmpd="sng" algn="ctr">
          <a:solidFill>
            <a:schemeClr val="accent3">
              <a:lumMod val="60000"/>
              <a:lumOff val="40000"/>
            </a:schemeClr>
          </a:solidFill>
          <a:prstDash val="solid"/>
        </a:ln>
        <a:effectLst/>
      </dsp:spPr>
      <dsp:style>
        <a:lnRef idx="2">
          <a:scrgbClr r="0" g="0" b="0"/>
        </a:lnRef>
        <a:fillRef idx="0">
          <a:scrgbClr r="0" g="0" b="0"/>
        </a:fillRef>
        <a:effectRef idx="0">
          <a:scrgbClr r="0" g="0" b="0"/>
        </a:effectRef>
        <a:fontRef idx="minor"/>
      </dsp:style>
    </dsp:sp>
    <dsp:sp modelId="{4274865A-8D17-42DC-8E82-0C401ABDEBB4}">
      <dsp:nvSpPr>
        <dsp:cNvPr id="0" name=""/>
        <dsp:cNvSpPr/>
      </dsp:nvSpPr>
      <dsp:spPr>
        <a:xfrm>
          <a:off x="2247649" y="502561"/>
          <a:ext cx="1180900" cy="300495"/>
        </a:xfrm>
        <a:custGeom>
          <a:avLst/>
          <a:gdLst/>
          <a:ahLst/>
          <a:cxnLst/>
          <a:rect l="0" t="0" r="0" b="0"/>
          <a:pathLst>
            <a:path>
              <a:moveTo>
                <a:pt x="0" y="0"/>
              </a:moveTo>
              <a:lnTo>
                <a:pt x="0" y="204778"/>
              </a:lnTo>
              <a:lnTo>
                <a:pt x="1180900" y="204778"/>
              </a:lnTo>
              <a:lnTo>
                <a:pt x="1180900" y="300495"/>
              </a:lnTo>
            </a:path>
          </a:pathLst>
        </a:custGeom>
        <a:noFill/>
        <a:ln w="25400" cap="flat" cmpd="sng" algn="ctr">
          <a:solidFill>
            <a:schemeClr val="accent3">
              <a:lumMod val="60000"/>
              <a:lumOff val="40000"/>
            </a:schemeClr>
          </a:solidFill>
          <a:prstDash val="solid"/>
        </a:ln>
        <a:effectLst/>
      </dsp:spPr>
      <dsp:style>
        <a:lnRef idx="2">
          <a:scrgbClr r="0" g="0" b="0"/>
        </a:lnRef>
        <a:fillRef idx="0">
          <a:scrgbClr r="0" g="0" b="0"/>
        </a:fillRef>
        <a:effectRef idx="0">
          <a:scrgbClr r="0" g="0" b="0"/>
        </a:effectRef>
        <a:fontRef idx="minor"/>
      </dsp:style>
    </dsp:sp>
    <dsp:sp modelId="{33D0DDA8-1A71-41E5-93CD-6F737E1D253B}">
      <dsp:nvSpPr>
        <dsp:cNvPr id="0" name=""/>
        <dsp:cNvSpPr/>
      </dsp:nvSpPr>
      <dsp:spPr>
        <a:xfrm>
          <a:off x="1021029" y="1459152"/>
          <a:ext cx="91440" cy="300495"/>
        </a:xfrm>
        <a:custGeom>
          <a:avLst/>
          <a:gdLst/>
          <a:ahLst/>
          <a:cxnLst/>
          <a:rect l="0" t="0" r="0" b="0"/>
          <a:pathLst>
            <a:path>
              <a:moveTo>
                <a:pt x="45720" y="0"/>
              </a:moveTo>
              <a:lnTo>
                <a:pt x="45720" y="300495"/>
              </a:lnTo>
            </a:path>
          </a:pathLst>
        </a:custGeom>
        <a:noFill/>
        <a:ln w="25400" cap="flat" cmpd="sng" algn="ctr">
          <a:solidFill>
            <a:schemeClr val="accent3">
              <a:lumMod val="60000"/>
              <a:lumOff val="40000"/>
            </a:schemeClr>
          </a:solidFill>
          <a:prstDash val="solid"/>
        </a:ln>
        <a:effectLst/>
      </dsp:spPr>
      <dsp:style>
        <a:lnRef idx="2">
          <a:scrgbClr r="0" g="0" b="0"/>
        </a:lnRef>
        <a:fillRef idx="0">
          <a:scrgbClr r="0" g="0" b="0"/>
        </a:fillRef>
        <a:effectRef idx="0">
          <a:scrgbClr r="0" g="0" b="0"/>
        </a:effectRef>
        <a:fontRef idx="minor"/>
      </dsp:style>
    </dsp:sp>
    <dsp:sp modelId="{CAFD53FF-355B-4E76-A952-057ADB91774D}">
      <dsp:nvSpPr>
        <dsp:cNvPr id="0" name=""/>
        <dsp:cNvSpPr/>
      </dsp:nvSpPr>
      <dsp:spPr>
        <a:xfrm>
          <a:off x="1066749" y="502561"/>
          <a:ext cx="1180900" cy="300495"/>
        </a:xfrm>
        <a:custGeom>
          <a:avLst/>
          <a:gdLst/>
          <a:ahLst/>
          <a:cxnLst/>
          <a:rect l="0" t="0" r="0" b="0"/>
          <a:pathLst>
            <a:path>
              <a:moveTo>
                <a:pt x="1180900" y="0"/>
              </a:moveTo>
              <a:lnTo>
                <a:pt x="1180900" y="204778"/>
              </a:lnTo>
              <a:lnTo>
                <a:pt x="0" y="204778"/>
              </a:lnTo>
              <a:lnTo>
                <a:pt x="0" y="300495"/>
              </a:lnTo>
            </a:path>
          </a:pathLst>
        </a:custGeom>
        <a:noFill/>
        <a:ln w="25400" cap="flat" cmpd="sng" algn="ctr">
          <a:solidFill>
            <a:schemeClr val="accent3">
              <a:lumMod val="60000"/>
              <a:lumOff val="40000"/>
            </a:schemeClr>
          </a:solidFill>
          <a:prstDash val="solid"/>
        </a:ln>
        <a:effectLst/>
      </dsp:spPr>
      <dsp:style>
        <a:lnRef idx="2">
          <a:scrgbClr r="0" g="0" b="0"/>
        </a:lnRef>
        <a:fillRef idx="0">
          <a:scrgbClr r="0" g="0" b="0"/>
        </a:fillRef>
        <a:effectRef idx="0">
          <a:scrgbClr r="0" g="0" b="0"/>
        </a:effectRef>
        <a:fontRef idx="minor"/>
      </dsp:style>
    </dsp:sp>
    <dsp:sp modelId="{B57E813F-92D8-4FBF-A81B-ABD9F7057FDD}">
      <dsp:nvSpPr>
        <dsp:cNvPr id="0" name=""/>
        <dsp:cNvSpPr/>
      </dsp:nvSpPr>
      <dsp:spPr>
        <a:xfrm>
          <a:off x="1731038" y="54665"/>
          <a:ext cx="1033220" cy="447896"/>
        </a:xfrm>
        <a:prstGeom prst="roundRect">
          <a:avLst>
            <a:gd name="adj" fmla="val 10000"/>
          </a:avLst>
        </a:prstGeom>
        <a:solidFill>
          <a:schemeClr val="accent3">
            <a:lumMod val="60000"/>
            <a:lumOff val="40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C874B1C9-A170-4F8C-A517-B2372D07F00F}">
      <dsp:nvSpPr>
        <dsp:cNvPr id="0" name=""/>
        <dsp:cNvSpPr/>
      </dsp:nvSpPr>
      <dsp:spPr>
        <a:xfrm>
          <a:off x="1845841" y="163727"/>
          <a:ext cx="1033220" cy="447896"/>
        </a:xfrm>
        <a:prstGeom prst="roundRect">
          <a:avLst>
            <a:gd name="adj" fmla="val 10000"/>
          </a:avLst>
        </a:prstGeom>
        <a:solidFill>
          <a:schemeClr val="lt1">
            <a:alpha val="90000"/>
            <a:hueOff val="0"/>
            <a:satOff val="0"/>
            <a:lumOff val="0"/>
            <a:alphaOff val="0"/>
          </a:schemeClr>
        </a:solidFill>
        <a:ln w="25400" cap="flat" cmpd="sng" algn="ctr">
          <a:solidFill>
            <a:schemeClr val="accent3">
              <a:lumMod val="60000"/>
              <a:lumOff val="4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kumimoji="1" lang="ja-JP" altLang="en-US" sz="1100" kern="1200" dirty="0">
              <a:solidFill>
                <a:schemeClr val="tx1">
                  <a:lumMod val="65000"/>
                  <a:lumOff val="35000"/>
                </a:schemeClr>
              </a:solidFill>
              <a:latin typeface="Meiryo UI" panose="020B0604030504040204" pitchFamily="50" charset="-128"/>
              <a:ea typeface="Meiryo UI" panose="020B0604030504040204" pitchFamily="50" charset="-128"/>
            </a:rPr>
            <a:t>お花を贈る</a:t>
          </a:r>
        </a:p>
      </dsp:txBody>
      <dsp:txXfrm>
        <a:off x="1858959" y="176845"/>
        <a:ext cx="1006984" cy="421660"/>
      </dsp:txXfrm>
    </dsp:sp>
    <dsp:sp modelId="{16003354-330C-4E60-A934-0BD31B6F9048}">
      <dsp:nvSpPr>
        <dsp:cNvPr id="0" name=""/>
        <dsp:cNvSpPr/>
      </dsp:nvSpPr>
      <dsp:spPr>
        <a:xfrm>
          <a:off x="206670" y="803056"/>
          <a:ext cx="1720157" cy="656095"/>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6F2AF4FC-D7F4-4E6D-BF35-F796B3486E6E}">
      <dsp:nvSpPr>
        <dsp:cNvPr id="0" name=""/>
        <dsp:cNvSpPr/>
      </dsp:nvSpPr>
      <dsp:spPr>
        <a:xfrm>
          <a:off x="321472" y="912119"/>
          <a:ext cx="1720157" cy="656095"/>
        </a:xfrm>
        <a:prstGeom prst="roundRect">
          <a:avLst>
            <a:gd name="adj" fmla="val 10000"/>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kumimoji="1" lang="ja-JP" altLang="en-US" sz="1100" kern="1200" dirty="0">
              <a:solidFill>
                <a:srgbClr val="0070C0"/>
              </a:solidFill>
              <a:latin typeface="Meiryo UI" panose="020B0604030504040204" pitchFamily="50" charset="-128"/>
              <a:ea typeface="Meiryo UI" panose="020B0604030504040204" pitchFamily="50" charset="-128"/>
              <a:cs typeface="Microsoft Himalaya" panose="01010100010101010101" pitchFamily="2" charset="0"/>
            </a:rPr>
            <a:t>色（ブルー）重視</a:t>
          </a:r>
        </a:p>
      </dsp:txBody>
      <dsp:txXfrm>
        <a:off x="340688" y="931335"/>
        <a:ext cx="1681725" cy="617663"/>
      </dsp:txXfrm>
    </dsp:sp>
    <dsp:sp modelId="{CC2B7C3A-F18D-4857-8CAD-A1DE75A12B3F}">
      <dsp:nvSpPr>
        <dsp:cNvPr id="0" name=""/>
        <dsp:cNvSpPr/>
      </dsp:nvSpPr>
      <dsp:spPr>
        <a:xfrm>
          <a:off x="651" y="1759647"/>
          <a:ext cx="2132195" cy="829350"/>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963A9A40-7BD5-46D9-AC8F-D2A394668653}">
      <dsp:nvSpPr>
        <dsp:cNvPr id="0" name=""/>
        <dsp:cNvSpPr/>
      </dsp:nvSpPr>
      <dsp:spPr>
        <a:xfrm>
          <a:off x="115453" y="1868709"/>
          <a:ext cx="2132195" cy="829350"/>
        </a:xfrm>
        <a:prstGeom prst="roundRect">
          <a:avLst>
            <a:gd name="adj" fmla="val 10000"/>
          </a:avLst>
        </a:prstGeom>
        <a:solidFill>
          <a:schemeClr val="lt1">
            <a:alpha val="90000"/>
            <a:hueOff val="0"/>
            <a:satOff val="0"/>
            <a:lumOff val="0"/>
            <a:alphaOff val="0"/>
          </a:scheme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kumimoji="1" lang="ja-JP" altLang="en-US" sz="1100" kern="1200" dirty="0">
              <a:solidFill>
                <a:srgbClr val="0070C0"/>
              </a:solidFill>
              <a:latin typeface="Meiryo UI" panose="020B0604030504040204" pitchFamily="50" charset="-128"/>
              <a:ea typeface="Meiryo UI" panose="020B0604030504040204" pitchFamily="50" charset="-128"/>
            </a:rPr>
            <a:t>サイズが小さくなります</a:t>
          </a:r>
        </a:p>
      </dsp:txBody>
      <dsp:txXfrm>
        <a:off x="139744" y="1893000"/>
        <a:ext cx="2083613" cy="780768"/>
      </dsp:txXfrm>
    </dsp:sp>
    <dsp:sp modelId="{5B058DAE-F877-4142-A705-2A563CA2901A}">
      <dsp:nvSpPr>
        <dsp:cNvPr id="0" name=""/>
        <dsp:cNvSpPr/>
      </dsp:nvSpPr>
      <dsp:spPr>
        <a:xfrm>
          <a:off x="2568470" y="803056"/>
          <a:ext cx="1720157" cy="656095"/>
        </a:xfrm>
        <a:prstGeom prst="roundRect">
          <a:avLst>
            <a:gd name="adj" fmla="val 10000"/>
          </a:avLst>
        </a:prstGeom>
        <a:solidFill>
          <a:schemeClr val="accent2">
            <a:lumMod val="60000"/>
            <a:lumOff val="40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7B5D26BB-29EA-4318-A18E-3E94508D511B}">
      <dsp:nvSpPr>
        <dsp:cNvPr id="0" name=""/>
        <dsp:cNvSpPr/>
      </dsp:nvSpPr>
      <dsp:spPr>
        <a:xfrm>
          <a:off x="2683273" y="912119"/>
          <a:ext cx="1720157" cy="656095"/>
        </a:xfrm>
        <a:prstGeom prst="roundRect">
          <a:avLst>
            <a:gd name="adj" fmla="val 10000"/>
          </a:avLst>
        </a:prstGeom>
        <a:solidFill>
          <a:schemeClr val="lt1">
            <a:alpha val="90000"/>
            <a:hueOff val="0"/>
            <a:satOff val="0"/>
            <a:lumOff val="0"/>
            <a:alphaOff val="0"/>
          </a:schemeClr>
        </a:solidFill>
        <a:ln w="25400" cap="flat" cmpd="sng" algn="ctr">
          <a:solidFill>
            <a:schemeClr val="accent2">
              <a:lumMod val="60000"/>
              <a:lumOff val="4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kumimoji="1" lang="ja-JP" altLang="en-US" sz="1100" kern="1200" dirty="0">
              <a:solidFill>
                <a:schemeClr val="accent2">
                  <a:lumMod val="75000"/>
                </a:schemeClr>
              </a:solidFill>
              <a:latin typeface="Meiryo UI" panose="020B0604030504040204" pitchFamily="50" charset="-128"/>
              <a:ea typeface="Meiryo UI" panose="020B0604030504040204" pitchFamily="50" charset="-128"/>
            </a:rPr>
            <a:t>ボリューム重視</a:t>
          </a:r>
        </a:p>
      </dsp:txBody>
      <dsp:txXfrm>
        <a:off x="2702489" y="931335"/>
        <a:ext cx="1681725" cy="617663"/>
      </dsp:txXfrm>
    </dsp:sp>
    <dsp:sp modelId="{CFE927AC-A067-4BD8-A56B-A77FDD8FC5DC}">
      <dsp:nvSpPr>
        <dsp:cNvPr id="0" name=""/>
        <dsp:cNvSpPr/>
      </dsp:nvSpPr>
      <dsp:spPr>
        <a:xfrm>
          <a:off x="2362451" y="1759647"/>
          <a:ext cx="2132195" cy="829350"/>
        </a:xfrm>
        <a:prstGeom prst="roundRect">
          <a:avLst>
            <a:gd name="adj" fmla="val 10000"/>
          </a:avLst>
        </a:prstGeom>
        <a:solidFill>
          <a:schemeClr val="accent2">
            <a:lumMod val="60000"/>
            <a:lumOff val="40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2230D93D-8CDE-4D8B-9E40-12C0EFE573BA}">
      <dsp:nvSpPr>
        <dsp:cNvPr id="0" name=""/>
        <dsp:cNvSpPr/>
      </dsp:nvSpPr>
      <dsp:spPr>
        <a:xfrm>
          <a:off x="2477253" y="1868709"/>
          <a:ext cx="2132195" cy="829350"/>
        </a:xfrm>
        <a:prstGeom prst="roundRect">
          <a:avLst>
            <a:gd name="adj" fmla="val 10000"/>
          </a:avLst>
        </a:prstGeom>
        <a:solidFill>
          <a:schemeClr val="lt1">
            <a:alpha val="90000"/>
            <a:hueOff val="0"/>
            <a:satOff val="0"/>
            <a:lumOff val="0"/>
            <a:alphaOff val="0"/>
          </a:schemeClr>
        </a:solidFill>
        <a:ln w="25400" cap="flat" cmpd="sng" algn="ctr">
          <a:solidFill>
            <a:schemeClr val="accent2">
              <a:lumMod val="60000"/>
              <a:lumOff val="4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41910" tIns="41910" rIns="41910" bIns="41910" numCol="1" spcCol="1270" anchor="ctr" anchorCtr="0">
          <a:noAutofit/>
        </a:bodyPr>
        <a:lstStyle/>
        <a:p>
          <a:pPr marL="0" lvl="0" indent="0" algn="ctr" defTabSz="488950">
            <a:lnSpc>
              <a:spcPct val="90000"/>
            </a:lnSpc>
            <a:spcBef>
              <a:spcPct val="0"/>
            </a:spcBef>
            <a:spcAft>
              <a:spcPct val="35000"/>
            </a:spcAft>
            <a:buNone/>
          </a:pPr>
          <a:r>
            <a:rPr kumimoji="1" lang="ja-JP" altLang="en-US" sz="1100" kern="1200" dirty="0">
              <a:solidFill>
                <a:schemeClr val="accent2">
                  <a:lumMod val="75000"/>
                </a:schemeClr>
              </a:solidFill>
              <a:latin typeface="Meiryo UI" panose="020B0604030504040204" pitchFamily="50" charset="-128"/>
              <a:ea typeface="Meiryo UI" panose="020B0604030504040204" pitchFamily="50" charset="-128"/>
            </a:rPr>
            <a:t>お色味は</a:t>
          </a:r>
          <a:endParaRPr kumimoji="1" lang="en-US" altLang="ja-JP" sz="1100" kern="1200" dirty="0">
            <a:solidFill>
              <a:schemeClr val="accent2">
                <a:lumMod val="75000"/>
              </a:schemeClr>
            </a:solidFill>
            <a:latin typeface="Meiryo UI" panose="020B0604030504040204" pitchFamily="50" charset="-128"/>
            <a:ea typeface="Meiryo UI" panose="020B0604030504040204" pitchFamily="50" charset="-128"/>
          </a:endParaRPr>
        </a:p>
        <a:p>
          <a:pPr marL="0" lvl="0" indent="0" algn="ctr" defTabSz="488950">
            <a:lnSpc>
              <a:spcPct val="90000"/>
            </a:lnSpc>
            <a:spcBef>
              <a:spcPct val="0"/>
            </a:spcBef>
            <a:spcAft>
              <a:spcPct val="35000"/>
            </a:spcAft>
            <a:buNone/>
          </a:pPr>
          <a:r>
            <a:rPr kumimoji="1" lang="ja-JP" altLang="en-US" sz="1100" kern="1200" dirty="0">
              <a:solidFill>
                <a:schemeClr val="accent2">
                  <a:lumMod val="75000"/>
                </a:schemeClr>
              </a:solidFill>
              <a:latin typeface="Meiryo UI" panose="020B0604030504040204" pitchFamily="50" charset="-128"/>
              <a:ea typeface="Meiryo UI" panose="020B0604030504040204" pitchFamily="50" charset="-128"/>
            </a:rPr>
            <a:t>お任せ頂くのがお勧めです</a:t>
          </a:r>
          <a:endParaRPr kumimoji="1" lang="en-US" altLang="ja-JP" sz="1100" kern="1200" dirty="0">
            <a:solidFill>
              <a:schemeClr val="accent2">
                <a:lumMod val="75000"/>
              </a:schemeClr>
            </a:solidFill>
            <a:latin typeface="Meiryo UI" panose="020B0604030504040204" pitchFamily="50" charset="-128"/>
            <a:ea typeface="Meiryo UI" panose="020B0604030504040204" pitchFamily="50" charset="-128"/>
          </a:endParaRPr>
        </a:p>
      </dsp:txBody>
      <dsp:txXfrm>
        <a:off x="2501544" y="1893000"/>
        <a:ext cx="2083613" cy="780768"/>
      </dsp:txXfrm>
    </dsp:sp>
  </dsp:spTree>
</dsp:drawing>
</file>

<file path=xl/diagrams/layout1.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2.xml><?xml version="1.0" encoding="utf-8"?>
<dgm:layoutDef xmlns:dgm="http://schemas.openxmlformats.org/drawingml/2006/diagram" xmlns:a="http://schemas.openxmlformats.org/drawingml/2006/main" uniqueId="urn:microsoft.com/office/officeart/2005/8/layout/hierarchy1">
  <dgm:title val=""/>
  <dgm:desc val=""/>
  <dgm:catLst>
    <dgm:cat type="hierarchy" pri="2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hierChild1">
    <dgm:varLst>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primFontSz" for="des" ptType="node" op="equ" val="65"/>
      <dgm:constr type="w" for="des" forName="composite" refType="w"/>
      <dgm:constr type="h" for="des" forName="composite" refType="w" refFor="des" refForName="composite" fact="0.667"/>
      <dgm:constr type="w" for="des" forName="composite2" refType="w" refFor="des" refForName="composite"/>
      <dgm:constr type="h" for="des" forName="composite2" refType="h" refFor="des" refForName="composite"/>
      <dgm:constr type="w" for="des" forName="composite3" refType="w" refFor="des" refForName="composite"/>
      <dgm:constr type="h" for="des" forName="composite3" refType="h" refFor="des" refForName="composite"/>
      <dgm:constr type="w" for="des" forName="composite4" refType="w" refFor="des" refForName="composite"/>
      <dgm:constr type="h" for="des" forName="composite4" refType="h" refFor="des" refForName="composite"/>
      <dgm:constr type="w" for="des" forName="composite5" refType="w" refFor="des" refForName="composite"/>
      <dgm:constr type="h" for="des" forName="composite5" refType="h" refFor="des" refForName="composite"/>
      <dgm:constr type="sibSp" refType="w" refFor="des" refForName="composite" fact="0.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p" for="des" forName="hierRoot1" refType="h" refFor="des" refForName="composite" fact="0.25"/>
      <dgm:constr type="sp" for="des" forName="hierRoot2" refType="sp" refFor="des" refForName="hierRoot1"/>
      <dgm:constr type="sp" for="des" forName="hierRoot3" refType="sp" refFor="des" refForName="hierRoot1"/>
      <dgm:constr type="sp" for="des" forName="hierRoot4" refType="sp" refFor="des" refForName="hierRoot1"/>
      <dgm:constr type="sp" for="des" forName="hierRoot5" refType="sp" refFor="des" refForName="hierRoot1"/>
    </dgm:constrLst>
    <dgm:ruleLst/>
    <dgm:forEach name="Name3" axis="ch">
      <dgm:forEach name="Name4" axis="self" ptType="node">
        <dgm:layoutNode name="hierRoot1">
          <dgm:alg type="hierRoot"/>
          <dgm:shape xmlns:r="http://schemas.openxmlformats.org/officeDocument/2006/relationships" r:blip="">
            <dgm:adjLst/>
          </dgm:shape>
          <dgm:presOf/>
          <dgm:constrLst>
            <dgm:constr type="bendDist" for="des" ptType="parTrans" refType="sp" fact="0.5"/>
          </dgm:constrLst>
          <dgm:ruleLst/>
          <dgm:layoutNode name="composite">
            <dgm:alg type="composite"/>
            <dgm:shape xmlns:r="http://schemas.openxmlformats.org/officeDocument/2006/relationships" r:blip="">
              <dgm:adjLst/>
            </dgm:shape>
            <dgm:presOf/>
            <dgm:constrLst>
              <dgm:constr type="w" for="ch" forName="background" refType="w" fact="0.9"/>
              <dgm:constr type="h" for="ch" forName="background" refType="w" refFor="ch" refForName="background" fact="0.635"/>
              <dgm:constr type="t" for="ch" forName="background"/>
              <dgm:constr type="l" for="ch" forName="background"/>
              <dgm:constr type="w" for="ch" forName="text" refType="w" fact="0.9"/>
              <dgm:constr type="h" for="ch" forName="text" refType="w" refFor="ch" refForName="text" fact="0.635"/>
              <dgm:constr type="t" for="ch" forName="text" refType="w" fact="0.095"/>
              <dgm:constr type="l" for="ch" forName="text" refType="w" fact="0.1"/>
            </dgm:constrLst>
            <dgm:ruleLst/>
            <dgm:layoutNode name="background" styleLbl="node0" moveWith="text">
              <dgm:alg type="sp"/>
              <dgm:shape xmlns:r="http://schemas.openxmlformats.org/officeDocument/2006/relationships" type="roundRect" r:blip="">
                <dgm:adjLst>
                  <dgm:adj idx="1" val="0.1"/>
                </dgm:adjLst>
              </dgm:shape>
              <dgm:presOf/>
              <dgm:constrLst/>
              <dgm:ruleLst/>
            </dgm:layoutNode>
            <dgm:layoutNode name="text" styleLbl="fgAcc0">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2">
            <dgm:choose name="Name5">
              <dgm:if name="Name6" func="var" arg="dir" op="equ" val="norm">
                <dgm:alg type="hierChild">
                  <dgm:param type="linDir" val="fromL"/>
                </dgm:alg>
              </dgm:if>
              <dgm:else name="Name7">
                <dgm:alg type="hierChild">
                  <dgm:param type="linDir" val="fromR"/>
                </dgm:alg>
              </dgm:else>
            </dgm:choose>
            <dgm:shape xmlns:r="http://schemas.openxmlformats.org/officeDocument/2006/relationships" r:blip="">
              <dgm:adjLst/>
            </dgm:shape>
            <dgm:presOf/>
            <dgm:constrLst/>
            <dgm:ruleLst/>
            <dgm:forEach name="Name8" axis="ch">
              <dgm:forEach name="Name9" axis="self" ptType="parTrans" cnt="1">
                <dgm:layoutNode name="Name10">
                  <dgm:alg type="conn">
                    <dgm:param type="dim" val="1D"/>
                    <dgm:param type="endSty" val="noArr"/>
                    <dgm:param type="connRout" val="bend"/>
                    <dgm:param type="bendPt" val="end"/>
                    <dgm:param type="begPts" val="bCtr"/>
                    <dgm:param type="endPts" val="tCtr"/>
                    <dgm:param type="srcNode" val="background"/>
                    <dgm:param type="dstNode" val="background2"/>
                  </dgm:alg>
                  <dgm:shape xmlns:r="http://schemas.openxmlformats.org/officeDocument/2006/relationships" type="conn" r:blip="" zOrderOff="-999">
                    <dgm:adjLst/>
                  </dgm:shape>
                  <dgm:presOf axis="self"/>
                  <dgm:constrLst>
                    <dgm:constr type="begPad"/>
                    <dgm:constr type="endPad"/>
                  </dgm:constrLst>
                  <dgm:ruleLst/>
                </dgm:layoutNode>
              </dgm:forEach>
              <dgm:forEach name="Name11" axis="self" ptType="node">
                <dgm:layoutNode name="hierRoot2">
                  <dgm:alg type="hierRoot"/>
                  <dgm:shape xmlns:r="http://schemas.openxmlformats.org/officeDocument/2006/relationships" r:blip="">
                    <dgm:adjLst/>
                  </dgm:shape>
                  <dgm:presOf/>
                  <dgm:constrLst>
                    <dgm:constr type="bendDist" for="des" ptType="parTrans" refType="sp" fact="0.5"/>
                  </dgm:constrLst>
                  <dgm:ruleLst/>
                  <dgm:layoutNode name="composite2">
                    <dgm:alg type="composite"/>
                    <dgm:shape xmlns:r="http://schemas.openxmlformats.org/officeDocument/2006/relationships" r:blip="">
                      <dgm:adjLst/>
                    </dgm:shape>
                    <dgm:presOf/>
                    <dgm:constrLst>
                      <dgm:constr type="w" for="ch" forName="background2" refType="w" fact="0.9"/>
                      <dgm:constr type="h" for="ch" forName="background2" refType="w" refFor="ch" refForName="background2" fact="0.635"/>
                      <dgm:constr type="t" for="ch" forName="background2"/>
                      <dgm:constr type="l" for="ch" forName="background2"/>
                      <dgm:constr type="w" for="ch" forName="text2" refType="w" fact="0.9"/>
                      <dgm:constr type="h" for="ch" forName="text2" refType="w" refFor="ch" refForName="text2" fact="0.635"/>
                      <dgm:constr type="t" for="ch" forName="text2" refType="w" fact="0.095"/>
                      <dgm:constr type="l" for="ch" forName="text2" refType="w" fact="0.1"/>
                    </dgm:constrLst>
                    <dgm:ruleLst/>
                    <dgm:layoutNode name="background2" moveWith="text2">
                      <dgm:alg type="sp"/>
                      <dgm:shape xmlns:r="http://schemas.openxmlformats.org/officeDocument/2006/relationships" type="roundRect" r:blip="">
                        <dgm:adjLst>
                          <dgm:adj idx="1" val="0.1"/>
                        </dgm:adjLst>
                      </dgm:shape>
                      <dgm:presOf/>
                      <dgm:constrLst/>
                      <dgm:ruleLst/>
                    </dgm:layoutNode>
                    <dgm:layoutNode name="text2" styleLbl="fgAcc2">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3">
                    <dgm:choose name="Name12">
                      <dgm:if name="Name13" func="var" arg="dir" op="equ" val="norm">
                        <dgm:alg type="hierChild">
                          <dgm:param type="linDir" val="fromL"/>
                        </dgm:alg>
                      </dgm:if>
                      <dgm:else name="Name14">
                        <dgm:alg type="hierChild">
                          <dgm:param type="linDir" val="fromR"/>
                        </dgm:alg>
                      </dgm:else>
                    </dgm:choose>
                    <dgm:shape xmlns:r="http://schemas.openxmlformats.org/officeDocument/2006/relationships" r:blip="">
                      <dgm:adjLst/>
                    </dgm:shape>
                    <dgm:presOf/>
                    <dgm:constrLst/>
                    <dgm:ruleLst/>
                    <dgm:forEach name="Name15" axis="ch">
                      <dgm:forEach name="Name16" axis="self" ptType="parTrans" cnt="1">
                        <dgm:layoutNode name="Name17">
                          <dgm:alg type="conn">
                            <dgm:param type="dim" val="1D"/>
                            <dgm:param type="endSty" val="noArr"/>
                            <dgm:param type="connRout" val="bend"/>
                            <dgm:param type="bendPt" val="end"/>
                            <dgm:param type="begPts" val="bCtr"/>
                            <dgm:param type="endPts" val="tCtr"/>
                            <dgm:param type="srcNode" val="background2"/>
                            <dgm:param type="dstNode" val="background3"/>
                          </dgm:alg>
                          <dgm:shape xmlns:r="http://schemas.openxmlformats.org/officeDocument/2006/relationships" type="conn" r:blip="" zOrderOff="-999">
                            <dgm:adjLst/>
                          </dgm:shape>
                          <dgm:presOf axis="self"/>
                          <dgm:constrLst>
                            <dgm:constr type="begPad"/>
                            <dgm:constr type="endPad"/>
                          </dgm:constrLst>
                          <dgm:ruleLst/>
                        </dgm:layoutNode>
                      </dgm:forEach>
                      <dgm:forEach name="Name18" axis="self" ptType="node">
                        <dgm:layoutNode name="hierRoot3">
                          <dgm:alg type="hierRoot"/>
                          <dgm:shape xmlns:r="http://schemas.openxmlformats.org/officeDocument/2006/relationships" r:blip="">
                            <dgm:adjLst/>
                          </dgm:shape>
                          <dgm:presOf/>
                          <dgm:constrLst>
                            <dgm:constr type="bendDist" for="des" ptType="parTrans" refType="sp" fact="0.5"/>
                          </dgm:constrLst>
                          <dgm:ruleLst/>
                          <dgm:layoutNode name="composite3">
                            <dgm:alg type="composite"/>
                            <dgm:shape xmlns:r="http://schemas.openxmlformats.org/officeDocument/2006/relationships" r:blip="">
                              <dgm:adjLst/>
                            </dgm:shape>
                            <dgm:presOf/>
                            <dgm:constrLst>
                              <dgm:constr type="w" for="ch" forName="background3" refType="w" fact="0.9"/>
                              <dgm:constr type="h" for="ch" forName="background3" refType="w" refFor="ch" refForName="background3" fact="0.635"/>
                              <dgm:constr type="t" for="ch" forName="background3"/>
                              <dgm:constr type="l" for="ch" forName="background3"/>
                              <dgm:constr type="w" for="ch" forName="text3" refType="w" fact="0.9"/>
                              <dgm:constr type="h" for="ch" forName="text3" refType="w" refFor="ch" refForName="text3" fact="0.635"/>
                              <dgm:constr type="t" for="ch" forName="text3" refType="w" fact="0.095"/>
                              <dgm:constr type="l" for="ch" forName="text3" refType="w" fact="0.1"/>
                            </dgm:constrLst>
                            <dgm:ruleLst/>
                            <dgm:layoutNode name="background3" moveWith="text3">
                              <dgm:alg type="sp"/>
                              <dgm:shape xmlns:r="http://schemas.openxmlformats.org/officeDocument/2006/relationships" type="roundRect" r:blip="">
                                <dgm:adjLst>
                                  <dgm:adj idx="1" val="0.1"/>
                                </dgm:adjLst>
                              </dgm:shape>
                              <dgm:presOf/>
                              <dgm:constrLst/>
                              <dgm:ruleLst/>
                            </dgm:layoutNode>
                            <dgm:layoutNode name="text3" styleLbl="fgAcc3">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4">
                            <dgm:choose name="Name19">
                              <dgm:if name="Name20" func="var" arg="dir" op="equ" val="norm">
                                <dgm:alg type="hierChild">
                                  <dgm:param type="linDir" val="fromL"/>
                                </dgm:alg>
                              </dgm:if>
                              <dgm:else name="Name21">
                                <dgm:alg type="hierChild">
                                  <dgm:param type="linDir" val="fromR"/>
                                </dgm:alg>
                              </dgm:else>
                            </dgm:choose>
                            <dgm:shape xmlns:r="http://schemas.openxmlformats.org/officeDocument/2006/relationships" r:blip="">
                              <dgm:adjLst/>
                            </dgm:shape>
                            <dgm:presOf/>
                            <dgm:constrLst/>
                            <dgm:ruleLst/>
                            <dgm:forEach name="repeat" axis="ch">
                              <dgm:forEach name="Name22" axis="self" ptType="parTrans" cnt="1">
                                <dgm:layoutNode name="Name23">
                                  <dgm:choose name="Name24">
                                    <dgm:if name="Name25" axis="self" func="depth" op="lte" val="4">
                                      <dgm:alg type="conn">
                                        <dgm:param type="dim" val="1D"/>
                                        <dgm:param type="endSty" val="noArr"/>
                                        <dgm:param type="connRout" val="bend"/>
                                        <dgm:param type="bendPt" val="end"/>
                                        <dgm:param type="begPts" val="bCtr"/>
                                        <dgm:param type="endPts" val="tCtr"/>
                                        <dgm:param type="srcNode" val="background3"/>
                                        <dgm:param type="dstNode" val="background4"/>
                                      </dgm:alg>
                                    </dgm:if>
                                    <dgm:else name="Name26">
                                      <dgm:alg type="conn">
                                        <dgm:param type="dim" val="1D"/>
                                        <dgm:param type="endSty" val="noArr"/>
                                        <dgm:param type="connRout" val="bend"/>
                                        <dgm:param type="bendPt" val="end"/>
                                        <dgm:param type="begPts" val="bCtr"/>
                                        <dgm:param type="endPts" val="tCtr"/>
                                        <dgm:param type="srcNode" val="background4"/>
                                        <dgm:param type="dstNode" val="background4"/>
                                      </dgm:alg>
                                    </dgm:else>
                                  </dgm:choose>
                                  <dgm:shape xmlns:r="http://schemas.openxmlformats.org/officeDocument/2006/relationships" type="conn" r:blip="" zOrderOff="-999">
                                    <dgm:adjLst/>
                                  </dgm:shape>
                                  <dgm:presOf axis="self"/>
                                  <dgm:constrLst>
                                    <dgm:constr type="begPad"/>
                                    <dgm:constr type="endPad"/>
                                  </dgm:constrLst>
                                  <dgm:ruleLst/>
                                </dgm:layoutNode>
                              </dgm:forEach>
                              <dgm:forEach name="Name27" axis="self" ptType="node">
                                <dgm:layoutNode name="hierRoot4">
                                  <dgm:alg type="hierRoot"/>
                                  <dgm:shape xmlns:r="http://schemas.openxmlformats.org/officeDocument/2006/relationships" r:blip="">
                                    <dgm:adjLst/>
                                  </dgm:shape>
                                  <dgm:presOf/>
                                  <dgm:constrLst>
                                    <dgm:constr type="bendDist" for="des" ptType="parTrans" refType="sp" fact="0.5"/>
                                  </dgm:constrLst>
                                  <dgm:ruleLst/>
                                  <dgm:layoutNode name="composite4">
                                    <dgm:alg type="composite"/>
                                    <dgm:shape xmlns:r="http://schemas.openxmlformats.org/officeDocument/2006/relationships" r:blip="">
                                      <dgm:adjLst/>
                                    </dgm:shape>
                                    <dgm:presOf/>
                                    <dgm:constrLst>
                                      <dgm:constr type="w" for="ch" forName="background4" refType="w" fact="0.9"/>
                                      <dgm:constr type="h" for="ch" forName="background4" refType="w" refFor="ch" refForName="background4" fact="0.635"/>
                                      <dgm:constr type="t" for="ch" forName="background4"/>
                                      <dgm:constr type="l" for="ch" forName="background4"/>
                                      <dgm:constr type="w" for="ch" forName="text4" refType="w" fact="0.9"/>
                                      <dgm:constr type="h" for="ch" forName="text4" refType="w" refFor="ch" refForName="text4" fact="0.635"/>
                                      <dgm:constr type="t" for="ch" forName="text4" refType="w" fact="0.095"/>
                                      <dgm:constr type="l" for="ch" forName="text4" refType="w" fact="0.1"/>
                                    </dgm:constrLst>
                                    <dgm:ruleLst/>
                                    <dgm:layoutNode name="background4" moveWith="text4">
                                      <dgm:alg type="sp"/>
                                      <dgm:shape xmlns:r="http://schemas.openxmlformats.org/officeDocument/2006/relationships" type="roundRect" r:blip="">
                                        <dgm:adjLst>
                                          <dgm:adj idx="1" val="0.1"/>
                                        </dgm:adjLst>
                                      </dgm:shape>
                                      <dgm:presOf/>
                                      <dgm:constrLst/>
                                      <dgm:ruleLst/>
                                    </dgm:layoutNode>
                                    <dgm:layoutNode name="text4" styleLbl="fgAcc4">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5">
                                    <dgm:choose name="Name28">
                                      <dgm:if name="Name29" func="var" arg="dir" op="equ" val="norm">
                                        <dgm:alg type="hierChild">
                                          <dgm:param type="linDir" val="fromL"/>
                                        </dgm:alg>
                                      </dgm:if>
                                      <dgm:else name="Name30">
                                        <dgm:alg type="hierChild">
                                          <dgm:param type="linDir" val="fromR"/>
                                        </dgm:alg>
                                      </dgm:else>
                                    </dgm:choose>
                                    <dgm:shape xmlns:r="http://schemas.openxmlformats.org/officeDocument/2006/relationships" r:blip="">
                                      <dgm:adjLst/>
                                    </dgm:shape>
                                    <dgm:presOf/>
                                    <dgm:constrLst/>
                                    <dgm:ruleLst/>
                                    <dgm:forEach name="Name31" ref="repeat"/>
                                  </dgm:layoutNode>
                                </dgm:layoutNode>
                              </dgm:forEach>
                            </dgm:forEach>
                          </dgm:layoutNode>
                        </dgm:layoutNode>
                      </dgm:forEach>
                    </dgm:forEach>
                  </dgm:layoutNode>
                </dgm:layoutNode>
              </dgm:forEach>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3" Type="http://schemas.openxmlformats.org/officeDocument/2006/relationships/image" Target="../media/image13.jpg"/><Relationship Id="rId18" Type="http://schemas.microsoft.com/office/2007/relationships/diagramDrawing" Target="../diagrams/drawing1.xml"/><Relationship Id="rId26" Type="http://schemas.openxmlformats.org/officeDocument/2006/relationships/image" Target="../media/image16.jpeg"/><Relationship Id="rId39" Type="http://schemas.openxmlformats.org/officeDocument/2006/relationships/image" Target="../media/image27.jpeg"/><Relationship Id="rId21" Type="http://schemas.openxmlformats.org/officeDocument/2006/relationships/diagramLayout" Target="../diagrams/layout2.xml"/><Relationship Id="rId34" Type="http://schemas.openxmlformats.org/officeDocument/2006/relationships/image" Target="../media/image22.jpeg"/><Relationship Id="rId42" Type="http://schemas.openxmlformats.org/officeDocument/2006/relationships/image" Target="../media/image30.jpeg"/><Relationship Id="rId47" Type="http://schemas.openxmlformats.org/officeDocument/2006/relationships/image" Target="../media/image35.jpe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diagramQuickStyle" Target="../diagrams/quickStyle1.xml"/><Relationship Id="rId29" Type="http://schemas.openxmlformats.org/officeDocument/2006/relationships/image" Target="../media/image19.jpeg"/><Relationship Id="rId11" Type="http://schemas.openxmlformats.org/officeDocument/2006/relationships/image" Target="../media/image11.png"/><Relationship Id="rId24" Type="http://schemas.microsoft.com/office/2007/relationships/diagramDrawing" Target="../diagrams/drawing2.xml"/><Relationship Id="rId32" Type="http://schemas.openxmlformats.org/officeDocument/2006/relationships/hyperlink" Target="#&#32993;&#34678;&#34349;&#12458;&#12540;&#12480;&#12540;&#12471;&#12540;&#12488;!A1"/><Relationship Id="rId37" Type="http://schemas.openxmlformats.org/officeDocument/2006/relationships/image" Target="../media/image25.jpeg"/><Relationship Id="rId40" Type="http://schemas.openxmlformats.org/officeDocument/2006/relationships/image" Target="../media/image28.jpeg"/><Relationship Id="rId45" Type="http://schemas.openxmlformats.org/officeDocument/2006/relationships/image" Target="../media/image33.jpeg"/><Relationship Id="rId5" Type="http://schemas.openxmlformats.org/officeDocument/2006/relationships/image" Target="../media/image5.jpeg"/><Relationship Id="rId15" Type="http://schemas.openxmlformats.org/officeDocument/2006/relationships/diagramLayout" Target="../diagrams/layout1.xml"/><Relationship Id="rId23" Type="http://schemas.openxmlformats.org/officeDocument/2006/relationships/diagramColors" Target="../diagrams/colors2.xml"/><Relationship Id="rId28" Type="http://schemas.openxmlformats.org/officeDocument/2006/relationships/image" Target="../media/image18.jpeg"/><Relationship Id="rId36" Type="http://schemas.openxmlformats.org/officeDocument/2006/relationships/image" Target="../media/image24.jpeg"/><Relationship Id="rId49" Type="http://schemas.openxmlformats.org/officeDocument/2006/relationships/image" Target="../media/image37.jpeg"/><Relationship Id="rId10" Type="http://schemas.openxmlformats.org/officeDocument/2006/relationships/image" Target="../media/image10.png"/><Relationship Id="rId19" Type="http://schemas.openxmlformats.org/officeDocument/2006/relationships/image" Target="../media/image14.jpeg"/><Relationship Id="rId31" Type="http://schemas.openxmlformats.org/officeDocument/2006/relationships/hyperlink" Target="#'&#12458;&#12540;&#12480;&#12540;&#12471;&#12540;&#12488; '!A1"/><Relationship Id="rId44" Type="http://schemas.openxmlformats.org/officeDocument/2006/relationships/image" Target="../media/image32.jpeg"/><Relationship Id="rId4" Type="http://schemas.openxmlformats.org/officeDocument/2006/relationships/image" Target="../media/image4.jpeg"/><Relationship Id="rId9" Type="http://schemas.openxmlformats.org/officeDocument/2006/relationships/image" Target="../media/image9.jpg"/><Relationship Id="rId14" Type="http://schemas.openxmlformats.org/officeDocument/2006/relationships/diagramData" Target="../diagrams/data1.xml"/><Relationship Id="rId22" Type="http://schemas.openxmlformats.org/officeDocument/2006/relationships/diagramQuickStyle" Target="../diagrams/quickStyle2.xml"/><Relationship Id="rId27" Type="http://schemas.openxmlformats.org/officeDocument/2006/relationships/image" Target="../media/image17.jpeg"/><Relationship Id="rId30" Type="http://schemas.openxmlformats.org/officeDocument/2006/relationships/image" Target="../media/image20.jpeg"/><Relationship Id="rId35" Type="http://schemas.openxmlformats.org/officeDocument/2006/relationships/image" Target="../media/image23.jpeg"/><Relationship Id="rId43" Type="http://schemas.openxmlformats.org/officeDocument/2006/relationships/image" Target="../media/image31.jpeg"/><Relationship Id="rId48" Type="http://schemas.openxmlformats.org/officeDocument/2006/relationships/image" Target="../media/image36.jpeg"/><Relationship Id="rId8" Type="http://schemas.openxmlformats.org/officeDocument/2006/relationships/image" Target="../media/image8.emf"/><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diagramColors" Target="../diagrams/colors1.xml"/><Relationship Id="rId25" Type="http://schemas.openxmlformats.org/officeDocument/2006/relationships/image" Target="../media/image15.jpeg"/><Relationship Id="rId33" Type="http://schemas.openxmlformats.org/officeDocument/2006/relationships/image" Target="../media/image21.jpeg"/><Relationship Id="rId38" Type="http://schemas.openxmlformats.org/officeDocument/2006/relationships/image" Target="../media/image26.jpeg"/><Relationship Id="rId46" Type="http://schemas.openxmlformats.org/officeDocument/2006/relationships/image" Target="../media/image34.jpeg"/><Relationship Id="rId20" Type="http://schemas.openxmlformats.org/officeDocument/2006/relationships/diagramData" Target="../diagrams/data2.xml"/><Relationship Id="rId41"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jpeg"/></Relationships>
</file>

<file path=xl/drawings/_rels/drawing2.xml.rels><?xml version="1.0" encoding="UTF-8" standalone="yes"?>
<Relationships xmlns="http://schemas.openxmlformats.org/package/2006/relationships"><Relationship Id="rId8" Type="http://schemas.openxmlformats.org/officeDocument/2006/relationships/hyperlink" Target="#&#12418;&#12367;&#12376;!V1"/><Relationship Id="rId3" Type="http://schemas.openxmlformats.org/officeDocument/2006/relationships/hyperlink" Target="#&#12513;&#12483;&#12475;&#12540;&#12472;&#12459;&#12540;&#12489;!A1"/><Relationship Id="rId7" Type="http://schemas.openxmlformats.org/officeDocument/2006/relationships/hyperlink" Target="#&#12418;&#12367;&#12376;!X1"/><Relationship Id="rId12" Type="http://schemas.openxmlformats.org/officeDocument/2006/relationships/image" Target="../media/image39.jpeg"/><Relationship Id="rId2" Type="http://schemas.openxmlformats.org/officeDocument/2006/relationships/hyperlink" Target="#&#12418;&#12367;&#12376;!A1"/><Relationship Id="rId1" Type="http://schemas.openxmlformats.org/officeDocument/2006/relationships/hyperlink" Target="#&#12418;&#12367;&#12376;!AK1"/><Relationship Id="rId6" Type="http://schemas.openxmlformats.org/officeDocument/2006/relationships/hyperlink" Target="#&#12362;&#25903;&#25173;&#12356;&#26041;&#27861;&#36984;&#25246;!A1"/><Relationship Id="rId11" Type="http://schemas.microsoft.com/office/2007/relationships/hdphoto" Target="../media/hdphoto1.wdp"/><Relationship Id="rId5" Type="http://schemas.openxmlformats.org/officeDocument/2006/relationships/hyperlink" Target="#&#12418;&#12367;&#12376;!BA1"/><Relationship Id="rId10" Type="http://schemas.openxmlformats.org/officeDocument/2006/relationships/image" Target="../media/image38.png"/><Relationship Id="rId4" Type="http://schemas.openxmlformats.org/officeDocument/2006/relationships/hyperlink" Target="#&#12418;&#12367;&#12376;!G1"/><Relationship Id="rId9" Type="http://schemas.openxmlformats.org/officeDocument/2006/relationships/hyperlink" Target="#&#12418;&#12367;&#12376;!BL1"/></Relationships>
</file>

<file path=xl/drawings/_rels/drawing3.xml.rels><?xml version="1.0" encoding="UTF-8" standalone="yes"?>
<Relationships xmlns="http://schemas.openxmlformats.org/package/2006/relationships"><Relationship Id="rId8" Type="http://schemas.openxmlformats.org/officeDocument/2006/relationships/hyperlink" Target="#&#12418;&#12367;&#12376;!G1"/><Relationship Id="rId13" Type="http://schemas.openxmlformats.org/officeDocument/2006/relationships/hyperlink" Target="#&#12362;&#25903;&#25173;&#12356;&#26041;&#27861;&#36984;&#25246;!A1"/><Relationship Id="rId3" Type="http://schemas.openxmlformats.org/officeDocument/2006/relationships/hyperlink" Target="#&#12418;&#12367;&#12376;!A1"/><Relationship Id="rId7" Type="http://schemas.openxmlformats.org/officeDocument/2006/relationships/hyperlink" Target="#&#12418;&#12367;&#12376;!AF1"/><Relationship Id="rId12" Type="http://schemas.openxmlformats.org/officeDocument/2006/relationships/image" Target="../media/image44.jpeg"/><Relationship Id="rId2" Type="http://schemas.openxmlformats.org/officeDocument/2006/relationships/hyperlink" Target="#&#12418;&#12367;&#12376;!AK1"/><Relationship Id="rId1" Type="http://schemas.openxmlformats.org/officeDocument/2006/relationships/image" Target="../media/image40.jpg"/><Relationship Id="rId6" Type="http://schemas.openxmlformats.org/officeDocument/2006/relationships/hyperlink" Target="#&#12418;&#12367;&#12376;!X1"/><Relationship Id="rId11" Type="http://schemas.openxmlformats.org/officeDocument/2006/relationships/image" Target="../media/image43.jpeg"/><Relationship Id="rId5" Type="http://schemas.openxmlformats.org/officeDocument/2006/relationships/hyperlink" Target="#&#12418;&#12367;&#12376;!BA1"/><Relationship Id="rId15" Type="http://schemas.microsoft.com/office/2007/relationships/hdphoto" Target="../media/hdphoto1.wdp"/><Relationship Id="rId10" Type="http://schemas.openxmlformats.org/officeDocument/2006/relationships/image" Target="../media/image42.jpeg"/><Relationship Id="rId4" Type="http://schemas.openxmlformats.org/officeDocument/2006/relationships/hyperlink" Target="#&#12513;&#12483;&#12475;&#12540;&#12472;&#12459;&#12540;&#12489;!A1"/><Relationship Id="rId9" Type="http://schemas.openxmlformats.org/officeDocument/2006/relationships/image" Target="../media/image41.jpeg"/><Relationship Id="rId14" Type="http://schemas.openxmlformats.org/officeDocument/2006/relationships/image" Target="../media/image38.png"/></Relationships>
</file>

<file path=xl/drawings/_rels/drawing4.xml.rels><?xml version="1.0" encoding="UTF-8" standalone="yes"?>
<Relationships xmlns="http://schemas.openxmlformats.org/package/2006/relationships"><Relationship Id="rId2" Type="http://schemas.openxmlformats.org/officeDocument/2006/relationships/hyperlink" Target="#'&#12458;&#12540;&#12480;&#12540;&#12471;&#12540;&#12488; '!A1"/><Relationship Id="rId1" Type="http://schemas.openxmlformats.org/officeDocument/2006/relationships/hyperlink" Target="#&#12418;&#12367;&#12376;!A1"/></Relationships>
</file>

<file path=xl/drawings/_rels/drawing5.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hyperlink" Target="#'&#12458;&#12540;&#12480;&#12540;&#12471;&#12540;&#12488; '!A1"/><Relationship Id="rId1" Type="http://schemas.openxmlformats.org/officeDocument/2006/relationships/hyperlink" Target="#&#12418;&#12367;&#12376;!A1"/><Relationship Id="rId5" Type="http://schemas.openxmlformats.org/officeDocument/2006/relationships/image" Target="../media/image47.jpeg"/><Relationship Id="rId4" Type="http://schemas.openxmlformats.org/officeDocument/2006/relationships/image" Target="../media/image46.jp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9</xdr:row>
      <xdr:rowOff>0</xdr:rowOff>
    </xdr:from>
    <xdr:to>
      <xdr:col>9</xdr:col>
      <xdr:colOff>76200</xdr:colOff>
      <xdr:row>9</xdr:row>
      <xdr:rowOff>200025</xdr:rowOff>
    </xdr:to>
    <xdr:sp macro="" textlink="">
      <xdr:nvSpPr>
        <xdr:cNvPr id="36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70010000}"/>
            </a:ext>
          </a:extLst>
        </xdr:cNvPr>
        <xdr:cNvSpPr/>
      </xdr:nvSpPr>
      <xdr:spPr bwMode="auto">
        <a:xfrm>
          <a:off x="5353050" y="2971800"/>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xdr:twoCellAnchor>
    <xdr:from>
      <xdr:col>13</xdr:col>
      <xdr:colOff>523875</xdr:colOff>
      <xdr:row>1</xdr:row>
      <xdr:rowOff>133350</xdr:rowOff>
    </xdr:from>
    <xdr:to>
      <xdr:col>15</xdr:col>
      <xdr:colOff>38100</xdr:colOff>
      <xdr:row>2</xdr:row>
      <xdr:rowOff>400050</xdr:rowOff>
    </xdr:to>
    <xdr:grpSp>
      <xdr:nvGrpSpPr>
        <xdr:cNvPr id="404" name="グループ化 403">
          <a:extLst>
            <a:ext uri="{FF2B5EF4-FFF2-40B4-BE49-F238E27FC236}">
              <a16:creationId xmlns:a16="http://schemas.microsoft.com/office/drawing/2014/main" id="{00000000-0008-0000-0000-000094010000}"/>
            </a:ext>
          </a:extLst>
        </xdr:cNvPr>
        <xdr:cNvGrpSpPr/>
      </xdr:nvGrpSpPr>
      <xdr:grpSpPr>
        <a:xfrm>
          <a:off x="23936325" y="666750"/>
          <a:ext cx="885825" cy="752475"/>
          <a:chOff x="7829550" y="142875"/>
          <a:chExt cx="885825" cy="752475"/>
        </a:xfrm>
      </xdr:grpSpPr>
      <xdr:sp macro="" textlink="">
        <xdr:nvSpPr>
          <xdr:cNvPr id="405" name="正方形/長方形 404">
            <a:extLst>
              <a:ext uri="{FF2B5EF4-FFF2-40B4-BE49-F238E27FC236}">
                <a16:creationId xmlns:a16="http://schemas.microsoft.com/office/drawing/2014/main" id="{00000000-0008-0000-0000-000095010000}"/>
              </a:ext>
            </a:extLst>
          </xdr:cNvPr>
          <xdr:cNvSpPr/>
        </xdr:nvSpPr>
        <xdr:spPr>
          <a:xfrm>
            <a:off x="8248650" y="428625"/>
            <a:ext cx="66675" cy="4667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6" name="正方形/長方形 405">
            <a:extLst>
              <a:ext uri="{FF2B5EF4-FFF2-40B4-BE49-F238E27FC236}">
                <a16:creationId xmlns:a16="http://schemas.microsoft.com/office/drawing/2014/main" id="{00000000-0008-0000-0000-000096010000}"/>
              </a:ext>
            </a:extLst>
          </xdr:cNvPr>
          <xdr:cNvSpPr/>
        </xdr:nvSpPr>
        <xdr:spPr>
          <a:xfrm>
            <a:off x="7829550" y="142875"/>
            <a:ext cx="885825" cy="4667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祝</a:t>
            </a:r>
          </a:p>
        </xdr:txBody>
      </xdr:sp>
      <xdr:sp macro="" textlink="">
        <xdr:nvSpPr>
          <xdr:cNvPr id="407" name="テキスト ボックス 406">
            <a:extLst>
              <a:ext uri="{FF2B5EF4-FFF2-40B4-BE49-F238E27FC236}">
                <a16:creationId xmlns:a16="http://schemas.microsoft.com/office/drawing/2014/main" id="{00000000-0008-0000-0000-000097010000}"/>
              </a:ext>
            </a:extLst>
          </xdr:cNvPr>
          <xdr:cNvSpPr txBox="1"/>
        </xdr:nvSpPr>
        <xdr:spPr>
          <a:xfrm>
            <a:off x="7867650" y="219075"/>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chemeClr val="tx2"/>
                </a:solidFill>
              </a:rPr>
              <a:t>祝</a:t>
            </a:r>
          </a:p>
        </xdr:txBody>
      </xdr:sp>
      <xdr:cxnSp macro="">
        <xdr:nvCxnSpPr>
          <xdr:cNvPr id="408" name="直線コネクタ 407">
            <a:extLst>
              <a:ext uri="{FF2B5EF4-FFF2-40B4-BE49-F238E27FC236}">
                <a16:creationId xmlns:a16="http://schemas.microsoft.com/office/drawing/2014/main" id="{00000000-0008-0000-0000-000098010000}"/>
              </a:ext>
            </a:extLst>
          </xdr:cNvPr>
          <xdr:cNvCxnSpPr/>
        </xdr:nvCxnSpPr>
        <xdr:spPr>
          <a:xfrm>
            <a:off x="8201025" y="314325"/>
            <a:ext cx="39052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09" name="直線コネクタ 408">
            <a:extLst>
              <a:ext uri="{FF2B5EF4-FFF2-40B4-BE49-F238E27FC236}">
                <a16:creationId xmlns:a16="http://schemas.microsoft.com/office/drawing/2014/main" id="{00000000-0008-0000-0000-000099010000}"/>
              </a:ext>
            </a:extLst>
          </xdr:cNvPr>
          <xdr:cNvCxnSpPr/>
        </xdr:nvCxnSpPr>
        <xdr:spPr>
          <a:xfrm>
            <a:off x="8210550" y="400050"/>
            <a:ext cx="390525"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0</xdr:colOff>
      <xdr:row>3</xdr:row>
      <xdr:rowOff>28575</xdr:rowOff>
    </xdr:from>
    <xdr:to>
      <xdr:col>20</xdr:col>
      <xdr:colOff>666750</xdr:colOff>
      <xdr:row>11</xdr:row>
      <xdr:rowOff>96305</xdr:rowOff>
    </xdr:to>
    <xdr:grpSp>
      <xdr:nvGrpSpPr>
        <xdr:cNvPr id="551" name="グループ化 550">
          <a:extLst>
            <a:ext uri="{FF2B5EF4-FFF2-40B4-BE49-F238E27FC236}">
              <a16:creationId xmlns:a16="http://schemas.microsoft.com/office/drawing/2014/main" id="{00000000-0008-0000-0000-000027020000}"/>
            </a:ext>
          </a:extLst>
        </xdr:cNvPr>
        <xdr:cNvGrpSpPr/>
      </xdr:nvGrpSpPr>
      <xdr:grpSpPr>
        <a:xfrm>
          <a:off x="21355050" y="1533525"/>
          <a:ext cx="7524750" cy="2201330"/>
          <a:chOff x="21478875" y="1952625"/>
          <a:chExt cx="7715250" cy="2201330"/>
        </a:xfrm>
      </xdr:grpSpPr>
      <xdr:sp macro="" textlink="">
        <xdr:nvSpPr>
          <xdr:cNvPr id="400" name="正方形/長方形 399">
            <a:extLst>
              <a:ext uri="{FF2B5EF4-FFF2-40B4-BE49-F238E27FC236}">
                <a16:creationId xmlns:a16="http://schemas.microsoft.com/office/drawing/2014/main" id="{00000000-0008-0000-0000-000090010000}"/>
              </a:ext>
            </a:extLst>
          </xdr:cNvPr>
          <xdr:cNvSpPr/>
        </xdr:nvSpPr>
        <xdr:spPr>
          <a:xfrm>
            <a:off x="21478875" y="1952625"/>
            <a:ext cx="7715250" cy="220133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sp macro="" textlink="">
        <xdr:nvSpPr>
          <xdr:cNvPr id="401" name="テキスト ボックス 400">
            <a:extLst>
              <a:ext uri="{FF2B5EF4-FFF2-40B4-BE49-F238E27FC236}">
                <a16:creationId xmlns:a16="http://schemas.microsoft.com/office/drawing/2014/main" id="{00000000-0008-0000-0000-000091010000}"/>
              </a:ext>
            </a:extLst>
          </xdr:cNvPr>
          <xdr:cNvSpPr txBox="1"/>
        </xdr:nvSpPr>
        <xdr:spPr>
          <a:xfrm>
            <a:off x="21648207" y="2016121"/>
            <a:ext cx="4288353" cy="29803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000">
                <a:solidFill>
                  <a:schemeClr val="tx1">
                    <a:lumMod val="65000"/>
                    <a:lumOff val="35000"/>
                  </a:schemeClr>
                </a:solidFill>
                <a:latin typeface="ヒラギノ角ゴ Pro W3" pitchFamily="34" charset="-128"/>
                <a:ea typeface="ヒラギノ角ゴ Pro W3" pitchFamily="34" charset="-128"/>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画像はサンプルです。商品により札のサイズ・形は異なります。</a:t>
            </a:r>
          </a:p>
        </xdr:txBody>
      </xdr:sp>
      <xdr:sp macro="" textlink="">
        <xdr:nvSpPr>
          <xdr:cNvPr id="402" name="テキスト ボックス 401">
            <a:extLst>
              <a:ext uri="{FF2B5EF4-FFF2-40B4-BE49-F238E27FC236}">
                <a16:creationId xmlns:a16="http://schemas.microsoft.com/office/drawing/2014/main" id="{00000000-0008-0000-0000-000092010000}"/>
              </a:ext>
            </a:extLst>
          </xdr:cNvPr>
          <xdr:cNvSpPr txBox="1"/>
        </xdr:nvSpPr>
        <xdr:spPr>
          <a:xfrm>
            <a:off x="24083434" y="3343272"/>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00">
                <a:solidFill>
                  <a:schemeClr val="tx1">
                    <a:lumMod val="65000"/>
                    <a:lumOff val="35000"/>
                  </a:schemeClr>
                </a:solidFill>
                <a:latin typeface="ヒラギノ角ゴ Pro W3" pitchFamily="34" charset="-128"/>
                <a:ea typeface="ヒラギノ角ゴ Pro W3" pitchFamily="34" charset="-128"/>
              </a:rPr>
              <a:t>■表書き ： </a:t>
            </a:r>
            <a:r>
              <a:rPr kumimoji="1" lang="en-US" altLang="ja-JP" sz="1000">
                <a:solidFill>
                  <a:schemeClr val="tx1">
                    <a:lumMod val="65000"/>
                    <a:lumOff val="35000"/>
                  </a:schemeClr>
                </a:solidFill>
                <a:latin typeface="ヒラギノ角ゴ Pro W3" pitchFamily="34" charset="-128"/>
                <a:ea typeface="ヒラギノ角ゴ Pro W3" pitchFamily="34" charset="-128"/>
              </a:rPr>
              <a:t>Congratulations</a:t>
            </a: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送り主名のみ記入</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会社ロゴを加える</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sp macro="" textlink="">
        <xdr:nvSpPr>
          <xdr:cNvPr id="403" name="テキスト ボックス 402">
            <a:extLst>
              <a:ext uri="{FF2B5EF4-FFF2-40B4-BE49-F238E27FC236}">
                <a16:creationId xmlns:a16="http://schemas.microsoft.com/office/drawing/2014/main" id="{00000000-0008-0000-0000-000093010000}"/>
              </a:ext>
            </a:extLst>
          </xdr:cNvPr>
          <xdr:cNvSpPr txBox="1"/>
        </xdr:nvSpPr>
        <xdr:spPr>
          <a:xfrm>
            <a:off x="21744517" y="3323158"/>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表書き ： 御祝</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送り主名のみ記入</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ロゴは必要なし</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pic>
        <xdr:nvPicPr>
          <xdr:cNvPr id="410" name="図 409">
            <a:extLst>
              <a:ext uri="{FF2B5EF4-FFF2-40B4-BE49-F238E27FC236}">
                <a16:creationId xmlns:a16="http://schemas.microsoft.com/office/drawing/2014/main" id="{00000000-0008-0000-0000-00009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93201" y="2277558"/>
            <a:ext cx="2133599" cy="997822"/>
          </a:xfrm>
          <a:prstGeom prst="rect">
            <a:avLst/>
          </a:prstGeom>
        </xdr:spPr>
      </xdr:pic>
      <xdr:sp macro="" textlink="">
        <xdr:nvSpPr>
          <xdr:cNvPr id="411" name="テキスト ボックス 410">
            <a:extLst>
              <a:ext uri="{FF2B5EF4-FFF2-40B4-BE49-F238E27FC236}">
                <a16:creationId xmlns:a16="http://schemas.microsoft.com/office/drawing/2014/main" id="{00000000-0008-0000-0000-00009B010000}"/>
              </a:ext>
            </a:extLst>
          </xdr:cNvPr>
          <xdr:cNvSpPr txBox="1"/>
        </xdr:nvSpPr>
        <xdr:spPr>
          <a:xfrm>
            <a:off x="26431875" y="3343272"/>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00">
                <a:solidFill>
                  <a:schemeClr val="tx1">
                    <a:lumMod val="65000"/>
                    <a:lumOff val="35000"/>
                  </a:schemeClr>
                </a:solidFill>
                <a:latin typeface="ヒラギノ角ゴ Pro W3" pitchFamily="34" charset="-128"/>
                <a:ea typeface="ヒラギノ角ゴ Pro W3" pitchFamily="34" charset="-128"/>
              </a:rPr>
              <a:t>■表書き ： 祝御就任</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お届け先名を加える</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会社ロゴは必要なし</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pic>
        <xdr:nvPicPr>
          <xdr:cNvPr id="412" name="図 411">
            <a:extLst>
              <a:ext uri="{FF2B5EF4-FFF2-40B4-BE49-F238E27FC236}">
                <a16:creationId xmlns:a16="http://schemas.microsoft.com/office/drawing/2014/main" id="{00000000-0008-0000-0000-00009C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164925" y="2324100"/>
            <a:ext cx="2085975" cy="919565"/>
          </a:xfrm>
          <a:prstGeom prst="rect">
            <a:avLst/>
          </a:prstGeom>
        </xdr:spPr>
      </xdr:pic>
      <xdr:pic>
        <xdr:nvPicPr>
          <xdr:cNvPr id="413" name="図 412">
            <a:extLst>
              <a:ext uri="{FF2B5EF4-FFF2-40B4-BE49-F238E27FC236}">
                <a16:creationId xmlns:a16="http://schemas.microsoft.com/office/drawing/2014/main" id="{00000000-0008-0000-0000-00009D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496150" y="2302650"/>
            <a:ext cx="2107425" cy="1048999"/>
          </a:xfrm>
          <a:prstGeom prst="rect">
            <a:avLst/>
          </a:prstGeom>
        </xdr:spPr>
      </xdr:pic>
    </xdr:grpSp>
    <xdr:clientData/>
  </xdr:twoCellAnchor>
  <xdr:oneCellAnchor>
    <xdr:from>
      <xdr:col>21</xdr:col>
      <xdr:colOff>0</xdr:colOff>
      <xdr:row>9</xdr:row>
      <xdr:rowOff>0</xdr:rowOff>
    </xdr:from>
    <xdr:ext cx="76200" cy="200025"/>
    <xdr:sp macro="" textlink="">
      <xdr:nvSpPr>
        <xdr:cNvPr id="41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3010000}"/>
            </a:ext>
          </a:extLst>
        </xdr:cNvPr>
        <xdr:cNvSpPr/>
      </xdr:nvSpPr>
      <xdr:spPr bwMode="auto">
        <a:xfrm>
          <a:off x="159734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23</xdr:col>
      <xdr:colOff>171451</xdr:colOff>
      <xdr:row>11</xdr:row>
      <xdr:rowOff>204682</xdr:rowOff>
    </xdr:from>
    <xdr:to>
      <xdr:col>28</xdr:col>
      <xdr:colOff>57151</xdr:colOff>
      <xdr:row>16</xdr:row>
      <xdr:rowOff>5466</xdr:rowOff>
    </xdr:to>
    <xdr:grpSp>
      <xdr:nvGrpSpPr>
        <xdr:cNvPr id="420" name="グループ化 419">
          <a:extLst>
            <a:ext uri="{FF2B5EF4-FFF2-40B4-BE49-F238E27FC236}">
              <a16:creationId xmlns:a16="http://schemas.microsoft.com/office/drawing/2014/main" id="{00000000-0008-0000-0000-0000A4010000}"/>
            </a:ext>
          </a:extLst>
        </xdr:cNvPr>
        <xdr:cNvGrpSpPr/>
      </xdr:nvGrpSpPr>
      <xdr:grpSpPr>
        <a:xfrm>
          <a:off x="31594426" y="3843232"/>
          <a:ext cx="3390900" cy="1143809"/>
          <a:chOff x="1473743" y="8976114"/>
          <a:chExt cx="2945856" cy="1040188"/>
        </a:xfrm>
      </xdr:grpSpPr>
      <xdr:pic>
        <xdr:nvPicPr>
          <xdr:cNvPr id="421" name="図 420">
            <a:extLst>
              <a:ext uri="{FF2B5EF4-FFF2-40B4-BE49-F238E27FC236}">
                <a16:creationId xmlns:a16="http://schemas.microsoft.com/office/drawing/2014/main" id="{00000000-0008-0000-0000-0000A501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73743" y="8980646"/>
            <a:ext cx="743852" cy="743852"/>
          </a:xfrm>
          <a:prstGeom prst="rect">
            <a:avLst/>
          </a:prstGeom>
        </xdr:spPr>
      </xdr:pic>
      <xdr:pic>
        <xdr:nvPicPr>
          <xdr:cNvPr id="422" name="図 421">
            <a:extLst>
              <a:ext uri="{FF2B5EF4-FFF2-40B4-BE49-F238E27FC236}">
                <a16:creationId xmlns:a16="http://schemas.microsoft.com/office/drawing/2014/main" id="{00000000-0008-0000-0000-0000A6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52418" y="8978246"/>
            <a:ext cx="743852" cy="743852"/>
          </a:xfrm>
          <a:prstGeom prst="rect">
            <a:avLst/>
          </a:prstGeom>
        </xdr:spPr>
      </xdr:pic>
      <xdr:sp macro="" textlink="">
        <xdr:nvSpPr>
          <xdr:cNvPr id="423" name="テキスト ボックス 422">
            <a:extLst>
              <a:ext uri="{FF2B5EF4-FFF2-40B4-BE49-F238E27FC236}">
                <a16:creationId xmlns:a16="http://schemas.microsoft.com/office/drawing/2014/main" id="{00000000-0008-0000-0000-0000A7010000}"/>
              </a:ext>
            </a:extLst>
          </xdr:cNvPr>
          <xdr:cNvSpPr txBox="1"/>
        </xdr:nvSpPr>
        <xdr:spPr>
          <a:xfrm>
            <a:off x="1589871" y="9725799"/>
            <a:ext cx="751889" cy="2905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00">
                <a:latin typeface="Meiryo UI" panose="020B0604030504040204" pitchFamily="50" charset="-128"/>
                <a:ea typeface="Meiryo UI" panose="020B0604030504040204" pitchFamily="50" charset="-128"/>
              </a:rPr>
              <a:t>スタンド花</a:t>
            </a:r>
          </a:p>
        </xdr:txBody>
      </xdr:sp>
      <xdr:sp macro="" textlink="">
        <xdr:nvSpPr>
          <xdr:cNvPr id="424" name="テキスト ボックス 423">
            <a:extLst>
              <a:ext uri="{FF2B5EF4-FFF2-40B4-BE49-F238E27FC236}">
                <a16:creationId xmlns:a16="http://schemas.microsoft.com/office/drawing/2014/main" id="{00000000-0008-0000-0000-0000A8010000}"/>
              </a:ext>
            </a:extLst>
          </xdr:cNvPr>
          <xdr:cNvSpPr txBox="1"/>
        </xdr:nvSpPr>
        <xdr:spPr>
          <a:xfrm>
            <a:off x="2269119" y="9725800"/>
            <a:ext cx="1066800" cy="290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800">
                <a:latin typeface="Meiryo UI" panose="020B0604030504040204" pitchFamily="50" charset="-128"/>
                <a:ea typeface="Meiryo UI" panose="020B0604030504040204" pitchFamily="50" charset="-128"/>
              </a:rPr>
              <a:t>プレミアムスタンド花</a:t>
            </a:r>
          </a:p>
        </xdr:txBody>
      </xdr:sp>
      <xdr:pic>
        <xdr:nvPicPr>
          <xdr:cNvPr id="425" name="図 424">
            <a:extLst>
              <a:ext uri="{FF2B5EF4-FFF2-40B4-BE49-F238E27FC236}">
                <a16:creationId xmlns:a16="http://schemas.microsoft.com/office/drawing/2014/main" id="{00000000-0008-0000-0000-0000A901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438294" y="8976114"/>
            <a:ext cx="744961" cy="744962"/>
          </a:xfrm>
          <a:prstGeom prst="rect">
            <a:avLst/>
          </a:prstGeom>
        </xdr:spPr>
      </xdr:pic>
      <xdr:sp macro="" textlink="">
        <xdr:nvSpPr>
          <xdr:cNvPr id="426" name="テキスト ボックス 425">
            <a:extLst>
              <a:ext uri="{FF2B5EF4-FFF2-40B4-BE49-F238E27FC236}">
                <a16:creationId xmlns:a16="http://schemas.microsoft.com/office/drawing/2014/main" id="{00000000-0008-0000-0000-0000AA010000}"/>
              </a:ext>
            </a:extLst>
          </xdr:cNvPr>
          <xdr:cNvSpPr txBox="1"/>
        </xdr:nvSpPr>
        <xdr:spPr>
          <a:xfrm>
            <a:off x="3248024" y="9725800"/>
            <a:ext cx="1171575" cy="290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800">
                <a:latin typeface="Meiryo UI" panose="020B0604030504040204" pitchFamily="50" charset="-128"/>
                <a:ea typeface="Meiryo UI" panose="020B0604030504040204" pitchFamily="50" charset="-128"/>
              </a:rPr>
              <a:t>フラワー＆グリーン</a:t>
            </a:r>
          </a:p>
        </xdr:txBody>
      </xdr:sp>
    </xdr:grpSp>
    <xdr:clientData/>
  </xdr:twoCellAnchor>
  <xdr:twoCellAnchor editAs="oneCell">
    <xdr:from>
      <xdr:col>27</xdr:col>
      <xdr:colOff>322204</xdr:colOff>
      <xdr:row>1</xdr:row>
      <xdr:rowOff>0</xdr:rowOff>
    </xdr:from>
    <xdr:to>
      <xdr:col>28</xdr:col>
      <xdr:colOff>198379</xdr:colOff>
      <xdr:row>2</xdr:row>
      <xdr:rowOff>95250</xdr:rowOff>
    </xdr:to>
    <xdr:pic>
      <xdr:nvPicPr>
        <xdr:cNvPr id="432" name="図 431">
          <a:extLst>
            <a:ext uri="{FF2B5EF4-FFF2-40B4-BE49-F238E27FC236}">
              <a16:creationId xmlns:a16="http://schemas.microsoft.com/office/drawing/2014/main" id="{00000000-0008-0000-0000-0000B0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478979" y="533400"/>
          <a:ext cx="581025" cy="581025"/>
        </a:xfrm>
        <a:prstGeom prst="rect">
          <a:avLst/>
        </a:prstGeom>
      </xdr:spPr>
    </xdr:pic>
    <xdr:clientData/>
  </xdr:twoCellAnchor>
  <xdr:twoCellAnchor>
    <xdr:from>
      <xdr:col>35</xdr:col>
      <xdr:colOff>9525</xdr:colOff>
      <xdr:row>5</xdr:row>
      <xdr:rowOff>264728</xdr:rowOff>
    </xdr:from>
    <xdr:to>
      <xdr:col>41</xdr:col>
      <xdr:colOff>676275</xdr:colOff>
      <xdr:row>35</xdr:row>
      <xdr:rowOff>35504</xdr:rowOff>
    </xdr:to>
    <xdr:pic>
      <xdr:nvPicPr>
        <xdr:cNvPr id="436" name="図 435">
          <a:extLst>
            <a:ext uri="{FF2B5EF4-FFF2-40B4-BE49-F238E27FC236}">
              <a16:creationId xmlns:a16="http://schemas.microsoft.com/office/drawing/2014/main" id="{00000000-0008-0000-0000-0000B401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5202" t="593" r="47436" b="855"/>
        <a:stretch/>
      </xdr:blipFill>
      <xdr:spPr bwMode="auto">
        <a:xfrm>
          <a:off x="41024175" y="2303078"/>
          <a:ext cx="4781550" cy="7781301"/>
        </a:xfrm>
        <a:prstGeom prst="rect">
          <a:avLst/>
        </a:prstGeom>
        <a:noFill/>
        <a:ln>
          <a:solidFill>
            <a:schemeClr val="bg1">
              <a:lumMod val="6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43</xdr:col>
      <xdr:colOff>1</xdr:colOff>
      <xdr:row>6</xdr:row>
      <xdr:rowOff>7555</xdr:rowOff>
    </xdr:from>
    <xdr:to>
      <xdr:col>50</xdr:col>
      <xdr:colOff>1692</xdr:colOff>
      <xdr:row>22</xdr:row>
      <xdr:rowOff>76200</xdr:rowOff>
    </xdr:to>
    <xdr:pic>
      <xdr:nvPicPr>
        <xdr:cNvPr id="438" name="図 437">
          <a:extLst>
            <a:ext uri="{FF2B5EF4-FFF2-40B4-BE49-F238E27FC236}">
              <a16:creationId xmlns:a16="http://schemas.microsoft.com/office/drawing/2014/main" id="{00000000-0008-0000-0000-0000B601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7473" t="30580" r="52107" b="14902"/>
        <a:stretch/>
      </xdr:blipFill>
      <xdr:spPr>
        <a:xfrm>
          <a:off x="46053376" y="2312605"/>
          <a:ext cx="4297466" cy="4345370"/>
        </a:xfrm>
        <a:prstGeom prst="rect">
          <a:avLst/>
        </a:prstGeom>
      </xdr:spPr>
    </xdr:pic>
    <xdr:clientData/>
  </xdr:twoCellAnchor>
  <xdr:twoCellAnchor editAs="oneCell">
    <xdr:from>
      <xdr:col>42</xdr:col>
      <xdr:colOff>228600</xdr:colOff>
      <xdr:row>28</xdr:row>
      <xdr:rowOff>104775</xdr:rowOff>
    </xdr:from>
    <xdr:to>
      <xdr:col>50</xdr:col>
      <xdr:colOff>47625</xdr:colOff>
      <xdr:row>35</xdr:row>
      <xdr:rowOff>63854</xdr:rowOff>
    </xdr:to>
    <xdr:pic>
      <xdr:nvPicPr>
        <xdr:cNvPr id="440" name="図 439">
          <a:extLst>
            <a:ext uri="{FF2B5EF4-FFF2-40B4-BE49-F238E27FC236}">
              <a16:creationId xmlns:a16="http://schemas.microsoft.com/office/drawing/2014/main" id="{00000000-0008-0000-0000-0000B8010000}"/>
            </a:ext>
          </a:extLst>
        </xdr:cNvPr>
        <xdr:cNvPicPr>
          <a:picLocks noChangeAspect="1"/>
        </xdr:cNvPicPr>
      </xdr:nvPicPr>
      <xdr:blipFill>
        <a:blip xmlns:r="http://schemas.openxmlformats.org/officeDocument/2006/relationships" r:embed="rId10"/>
        <a:stretch>
          <a:fillRect/>
        </a:stretch>
      </xdr:blipFill>
      <xdr:spPr>
        <a:xfrm>
          <a:off x="46043850" y="8286750"/>
          <a:ext cx="4352925" cy="1825979"/>
        </a:xfrm>
        <a:prstGeom prst="rect">
          <a:avLst/>
        </a:prstGeom>
      </xdr:spPr>
    </xdr:pic>
    <xdr:clientData/>
  </xdr:twoCellAnchor>
  <xdr:twoCellAnchor>
    <xdr:from>
      <xdr:col>41</xdr:col>
      <xdr:colOff>323847</xdr:colOff>
      <xdr:row>0</xdr:row>
      <xdr:rowOff>515873</xdr:rowOff>
    </xdr:from>
    <xdr:to>
      <xdr:col>42</xdr:col>
      <xdr:colOff>179942</xdr:colOff>
      <xdr:row>2</xdr:row>
      <xdr:rowOff>220025</xdr:rowOff>
    </xdr:to>
    <xdr:grpSp>
      <xdr:nvGrpSpPr>
        <xdr:cNvPr id="446" name="グループ 127">
          <a:extLst>
            <a:ext uri="{FF2B5EF4-FFF2-40B4-BE49-F238E27FC236}">
              <a16:creationId xmlns:a16="http://schemas.microsoft.com/office/drawing/2014/main" id="{00000000-0008-0000-0000-0000BE010000}"/>
            </a:ext>
          </a:extLst>
        </xdr:cNvPr>
        <xdr:cNvGrpSpPr/>
      </xdr:nvGrpSpPr>
      <xdr:grpSpPr>
        <a:xfrm rot="890219">
          <a:off x="44948472" y="515873"/>
          <a:ext cx="541895" cy="723327"/>
          <a:chOff x="7002627" y="2818935"/>
          <a:chExt cx="744538" cy="1069975"/>
        </a:xfrm>
      </xdr:grpSpPr>
      <xdr:sp macro="" textlink="">
        <xdr:nvSpPr>
          <xdr:cNvPr id="447" name="オートシェイプ 3">
            <a:extLst>
              <a:ext uri="{FF2B5EF4-FFF2-40B4-BE49-F238E27FC236}">
                <a16:creationId xmlns:a16="http://schemas.microsoft.com/office/drawing/2014/main" id="{00000000-0008-0000-0000-0000BF010000}"/>
              </a:ext>
            </a:extLst>
          </xdr:cNvPr>
          <xdr:cNvSpPr>
            <a:spLocks noChangeAspect="1" noChangeArrowheads="1" noTextEdit="1"/>
          </xdr:cNvSpPr>
        </xdr:nvSpPr>
        <xdr:spPr bwMode="auto">
          <a:xfrm>
            <a:off x="7002627" y="2818935"/>
            <a:ext cx="744538" cy="106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48" name="長方形 370">
            <a:extLst>
              <a:ext uri="{FF2B5EF4-FFF2-40B4-BE49-F238E27FC236}">
                <a16:creationId xmlns:a16="http://schemas.microsoft.com/office/drawing/2014/main" id="{00000000-0008-0000-0000-0000C0010000}"/>
              </a:ext>
            </a:extLst>
          </xdr:cNvPr>
          <xdr:cNvSpPr>
            <a:spLocks noChangeArrowheads="1"/>
          </xdr:cNvSpPr>
        </xdr:nvSpPr>
        <xdr:spPr bwMode="auto">
          <a:xfrm>
            <a:off x="7002627" y="2818935"/>
            <a:ext cx="744538" cy="1069975"/>
          </a:xfrm>
          <a:prstGeom prst="rect">
            <a:avLst/>
          </a:prstGeom>
          <a:solidFill>
            <a:srgbClr val="FFFFFF"/>
          </a:solidFill>
          <a:ln w="0" cap="flat">
            <a:noFill/>
            <a:prstDash val="solid"/>
            <a:miter lim="800000"/>
            <a:headEnd/>
            <a:tailEnd/>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49" name="長方形 371">
            <a:extLst>
              <a:ext uri="{FF2B5EF4-FFF2-40B4-BE49-F238E27FC236}">
                <a16:creationId xmlns:a16="http://schemas.microsoft.com/office/drawing/2014/main" id="{00000000-0008-0000-0000-0000C1010000}"/>
              </a:ext>
            </a:extLst>
          </xdr:cNvPr>
          <xdr:cNvSpPr>
            <a:spLocks noChangeArrowheads="1"/>
          </xdr:cNvSpPr>
        </xdr:nvSpPr>
        <xdr:spPr bwMode="auto">
          <a:xfrm>
            <a:off x="7062952" y="2879260"/>
            <a:ext cx="304800" cy="158750"/>
          </a:xfrm>
          <a:prstGeom prst="rect">
            <a:avLst/>
          </a:prstGeom>
          <a:solidFill>
            <a:schemeClr val="accent1">
              <a:lumMod val="75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0" name="フリーフォーム 7">
            <a:extLst>
              <a:ext uri="{FF2B5EF4-FFF2-40B4-BE49-F238E27FC236}">
                <a16:creationId xmlns:a16="http://schemas.microsoft.com/office/drawing/2014/main" id="{00000000-0008-0000-0000-0000C201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close/>
                <a:moveTo>
                  <a:pt x="191" y="0"/>
                </a:moveTo>
                <a:lnTo>
                  <a:pt x="0" y="0"/>
                </a:lnTo>
                <a:lnTo>
                  <a:pt x="0" y="100"/>
                </a:lnTo>
                <a:lnTo>
                  <a:pt x="191" y="100"/>
                </a:lnTo>
                <a:lnTo>
                  <a:pt x="191" y="0"/>
                </a:lnTo>
                <a:lnTo>
                  <a:pt x="191"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1" name="フリーフォーム 8">
            <a:extLst>
              <a:ext uri="{FF2B5EF4-FFF2-40B4-BE49-F238E27FC236}">
                <a16:creationId xmlns:a16="http://schemas.microsoft.com/office/drawing/2014/main" id="{00000000-0008-0000-0000-0000C301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moveTo>
                  <a:pt x="191" y="0"/>
                </a:moveTo>
                <a:lnTo>
                  <a:pt x="0" y="0"/>
                </a:lnTo>
                <a:lnTo>
                  <a:pt x="0" y="100"/>
                </a:lnTo>
                <a:lnTo>
                  <a:pt x="191" y="100"/>
                </a:lnTo>
                <a:lnTo>
                  <a:pt x="191" y="0"/>
                </a:lnTo>
                <a:lnTo>
                  <a:pt x="191"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2" name="フリーフォーム 9">
            <a:extLst>
              <a:ext uri="{FF2B5EF4-FFF2-40B4-BE49-F238E27FC236}">
                <a16:creationId xmlns:a16="http://schemas.microsoft.com/office/drawing/2014/main" id="{00000000-0008-0000-0000-0000C401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3" name="フリーフォーム 10">
            <a:extLst>
              <a:ext uri="{FF2B5EF4-FFF2-40B4-BE49-F238E27FC236}">
                <a16:creationId xmlns:a16="http://schemas.microsoft.com/office/drawing/2014/main" id="{00000000-0008-0000-0000-0000C501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4" name="フリーフォーム 11">
            <a:extLst>
              <a:ext uri="{FF2B5EF4-FFF2-40B4-BE49-F238E27FC236}">
                <a16:creationId xmlns:a16="http://schemas.microsoft.com/office/drawing/2014/main" id="{00000000-0008-0000-0000-0000C601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5" name="フリーフォーム 12">
            <a:extLst>
              <a:ext uri="{FF2B5EF4-FFF2-40B4-BE49-F238E27FC236}">
                <a16:creationId xmlns:a16="http://schemas.microsoft.com/office/drawing/2014/main" id="{00000000-0008-0000-0000-0000C701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6" name="長方形 378">
            <a:extLst>
              <a:ext uri="{FF2B5EF4-FFF2-40B4-BE49-F238E27FC236}">
                <a16:creationId xmlns:a16="http://schemas.microsoft.com/office/drawing/2014/main" id="{00000000-0008-0000-0000-0000C8010000}"/>
              </a:ext>
            </a:extLst>
          </xdr:cNvPr>
          <xdr:cNvSpPr>
            <a:spLocks noChangeArrowheads="1"/>
          </xdr:cNvSpPr>
        </xdr:nvSpPr>
        <xdr:spPr bwMode="auto">
          <a:xfrm>
            <a:off x="7062952" y="3423773"/>
            <a:ext cx="304800"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7" name="長方形 379">
            <a:extLst>
              <a:ext uri="{FF2B5EF4-FFF2-40B4-BE49-F238E27FC236}">
                <a16:creationId xmlns:a16="http://schemas.microsoft.com/office/drawing/2014/main" id="{00000000-0008-0000-0000-0000C9010000}"/>
              </a:ext>
            </a:extLst>
          </xdr:cNvPr>
          <xdr:cNvSpPr>
            <a:spLocks noChangeArrowheads="1"/>
          </xdr:cNvSpPr>
        </xdr:nvSpPr>
        <xdr:spPr bwMode="auto">
          <a:xfrm>
            <a:off x="7383627" y="3423773"/>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8" name="長方形 380">
            <a:extLst>
              <a:ext uri="{FF2B5EF4-FFF2-40B4-BE49-F238E27FC236}">
                <a16:creationId xmlns:a16="http://schemas.microsoft.com/office/drawing/2014/main" id="{00000000-0008-0000-0000-0000CA010000}"/>
              </a:ext>
            </a:extLst>
          </xdr:cNvPr>
          <xdr:cNvSpPr>
            <a:spLocks noChangeArrowheads="1"/>
          </xdr:cNvSpPr>
        </xdr:nvSpPr>
        <xdr:spPr bwMode="auto">
          <a:xfrm>
            <a:off x="7062952" y="3511085"/>
            <a:ext cx="623888"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9" name="長方形 381">
            <a:extLst>
              <a:ext uri="{FF2B5EF4-FFF2-40B4-BE49-F238E27FC236}">
                <a16:creationId xmlns:a16="http://schemas.microsoft.com/office/drawing/2014/main" id="{00000000-0008-0000-0000-0000CB010000}"/>
              </a:ext>
            </a:extLst>
          </xdr:cNvPr>
          <xdr:cNvSpPr>
            <a:spLocks noChangeArrowheads="1"/>
          </xdr:cNvSpPr>
        </xdr:nvSpPr>
        <xdr:spPr bwMode="auto">
          <a:xfrm>
            <a:off x="7062952" y="3599985"/>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60" name="長方形 382">
            <a:extLst>
              <a:ext uri="{FF2B5EF4-FFF2-40B4-BE49-F238E27FC236}">
                <a16:creationId xmlns:a16="http://schemas.microsoft.com/office/drawing/2014/main" id="{00000000-0008-0000-0000-0000CC010000}"/>
              </a:ext>
            </a:extLst>
          </xdr:cNvPr>
          <xdr:cNvSpPr>
            <a:spLocks noChangeArrowheads="1"/>
          </xdr:cNvSpPr>
        </xdr:nvSpPr>
        <xdr:spPr bwMode="auto">
          <a:xfrm>
            <a:off x="7062952" y="3687298"/>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61" name="長方形 383">
            <a:extLst>
              <a:ext uri="{FF2B5EF4-FFF2-40B4-BE49-F238E27FC236}">
                <a16:creationId xmlns:a16="http://schemas.microsoft.com/office/drawing/2014/main" id="{00000000-0008-0000-0000-0000CD010000}"/>
              </a:ext>
            </a:extLst>
          </xdr:cNvPr>
          <xdr:cNvSpPr>
            <a:spLocks noChangeArrowheads="1"/>
          </xdr:cNvSpPr>
        </xdr:nvSpPr>
        <xdr:spPr bwMode="auto">
          <a:xfrm>
            <a:off x="7383627" y="3774610"/>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twoCellAnchor>
  <xdr:oneCellAnchor>
    <xdr:from>
      <xdr:col>34</xdr:col>
      <xdr:colOff>0</xdr:colOff>
      <xdr:row>9</xdr:row>
      <xdr:rowOff>0</xdr:rowOff>
    </xdr:from>
    <xdr:ext cx="76200" cy="200025"/>
    <xdr:sp macro="" textlink="">
      <xdr:nvSpPr>
        <xdr:cNvPr id="46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CE010000}"/>
            </a:ext>
          </a:extLst>
        </xdr:cNvPr>
        <xdr:cNvSpPr/>
      </xdr:nvSpPr>
      <xdr:spPr bwMode="auto">
        <a:xfrm>
          <a:off x="29889450"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50</xdr:col>
      <xdr:colOff>2466975</xdr:colOff>
      <xdr:row>16</xdr:row>
      <xdr:rowOff>66676</xdr:rowOff>
    </xdr:from>
    <xdr:to>
      <xdr:col>61</xdr:col>
      <xdr:colOff>164830</xdr:colOff>
      <xdr:row>33</xdr:row>
      <xdr:rowOff>35522</xdr:rowOff>
    </xdr:to>
    <xdr:pic>
      <xdr:nvPicPr>
        <xdr:cNvPr id="474" name="図 473">
          <a:extLst>
            <a:ext uri="{FF2B5EF4-FFF2-40B4-BE49-F238E27FC236}">
              <a16:creationId xmlns:a16="http://schemas.microsoft.com/office/drawing/2014/main" id="{00000000-0008-0000-0000-0000DA01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2816125" y="5048251"/>
          <a:ext cx="7022830" cy="45027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295275</xdr:colOff>
      <xdr:row>33</xdr:row>
      <xdr:rowOff>133350</xdr:rowOff>
    </xdr:from>
    <xdr:to>
      <xdr:col>60</xdr:col>
      <xdr:colOff>561975</xdr:colOff>
      <xdr:row>36</xdr:row>
      <xdr:rowOff>228600</xdr:rowOff>
    </xdr:to>
    <xdr:pic>
      <xdr:nvPicPr>
        <xdr:cNvPr id="475" name="図 474">
          <a:extLst>
            <a:ext uri="{FF2B5EF4-FFF2-40B4-BE49-F238E27FC236}">
              <a16:creationId xmlns:a16="http://schemas.microsoft.com/office/drawing/2014/main" id="{00000000-0008-0000-0000-0000DB01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736" t="53441" r="33017" b="24373"/>
        <a:stretch/>
      </xdr:blipFill>
      <xdr:spPr bwMode="auto">
        <a:xfrm>
          <a:off x="56930925" y="9124950"/>
          <a:ext cx="4381500"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54</xdr:col>
      <xdr:colOff>552445</xdr:colOff>
      <xdr:row>1</xdr:row>
      <xdr:rowOff>231950</xdr:rowOff>
    </xdr:from>
    <xdr:ext cx="577695" cy="413924"/>
    <xdr:grpSp>
      <xdr:nvGrpSpPr>
        <xdr:cNvPr id="508" name="グループ 130">
          <a:extLst>
            <a:ext uri="{FF2B5EF4-FFF2-40B4-BE49-F238E27FC236}">
              <a16:creationId xmlns:a16="http://schemas.microsoft.com/office/drawing/2014/main" id="{00000000-0008-0000-0000-0000FC010000}"/>
            </a:ext>
          </a:extLst>
        </xdr:cNvPr>
        <xdr:cNvGrpSpPr/>
      </xdr:nvGrpSpPr>
      <xdr:grpSpPr>
        <a:xfrm rot="21076114">
          <a:off x="53873395" y="765350"/>
          <a:ext cx="577695" cy="413924"/>
          <a:chOff x="6813550" y="3471863"/>
          <a:chExt cx="461963" cy="296862"/>
        </a:xfrm>
      </xdr:grpSpPr>
      <xdr:sp macro="" textlink="">
        <xdr:nvSpPr>
          <xdr:cNvPr id="509" name="フリーフォーム 22">
            <a:extLst>
              <a:ext uri="{FF2B5EF4-FFF2-40B4-BE49-F238E27FC236}">
                <a16:creationId xmlns:a16="http://schemas.microsoft.com/office/drawing/2014/main" id="{00000000-0008-0000-0000-0000FD010000}"/>
              </a:ext>
            </a:extLst>
          </xdr:cNvPr>
          <xdr:cNvSpPr>
            <a:spLocks/>
          </xdr:cNvSpPr>
        </xdr:nvSpPr>
        <xdr:spPr bwMode="auto">
          <a:xfrm>
            <a:off x="6813550" y="3471863"/>
            <a:ext cx="461963" cy="296862"/>
          </a:xfrm>
          <a:custGeom>
            <a:avLst/>
            <a:gdLst>
              <a:gd name="T0" fmla="*/ 1021 w 1021"/>
              <a:gd name="T1" fmla="*/ 605 h 653"/>
              <a:gd name="T2" fmla="*/ 973 w 1021"/>
              <a:gd name="T3" fmla="*/ 653 h 653"/>
              <a:gd name="T4" fmla="*/ 48 w 1021"/>
              <a:gd name="T5" fmla="*/ 653 h 653"/>
              <a:gd name="T6" fmla="*/ 0 w 1021"/>
              <a:gd name="T7" fmla="*/ 605 h 653"/>
              <a:gd name="T8" fmla="*/ 0 w 1021"/>
              <a:gd name="T9" fmla="*/ 48 h 653"/>
              <a:gd name="T10" fmla="*/ 48 w 1021"/>
              <a:gd name="T11" fmla="*/ 0 h 653"/>
              <a:gd name="T12" fmla="*/ 973 w 1021"/>
              <a:gd name="T13" fmla="*/ 0 h 653"/>
              <a:gd name="T14" fmla="*/ 1021 w 1021"/>
              <a:gd name="T15" fmla="*/ 48 h 653"/>
              <a:gd name="T16" fmla="*/ 1021 w 1021"/>
              <a:gd name="T17" fmla="*/ 605 h 6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021" h="653">
                <a:moveTo>
                  <a:pt x="1021" y="605"/>
                </a:moveTo>
                <a:cubicBezTo>
                  <a:pt x="1021" y="632"/>
                  <a:pt x="1000" y="653"/>
                  <a:pt x="973" y="653"/>
                </a:cubicBezTo>
                <a:cubicBezTo>
                  <a:pt x="48" y="653"/>
                  <a:pt x="48" y="653"/>
                  <a:pt x="48" y="653"/>
                </a:cubicBezTo>
                <a:cubicBezTo>
                  <a:pt x="21" y="653"/>
                  <a:pt x="0" y="632"/>
                  <a:pt x="0" y="605"/>
                </a:cubicBezTo>
                <a:cubicBezTo>
                  <a:pt x="0" y="48"/>
                  <a:pt x="0" y="48"/>
                  <a:pt x="0" y="48"/>
                </a:cubicBezTo>
                <a:cubicBezTo>
                  <a:pt x="0" y="21"/>
                  <a:pt x="21" y="0"/>
                  <a:pt x="48" y="0"/>
                </a:cubicBezTo>
                <a:cubicBezTo>
                  <a:pt x="973" y="0"/>
                  <a:pt x="973" y="0"/>
                  <a:pt x="973" y="0"/>
                </a:cubicBezTo>
                <a:cubicBezTo>
                  <a:pt x="1000" y="0"/>
                  <a:pt x="1021" y="21"/>
                  <a:pt x="1021" y="48"/>
                </a:cubicBezTo>
                <a:lnTo>
                  <a:pt x="1021" y="605"/>
                </a:lnTo>
                <a:close/>
              </a:path>
            </a:pathLst>
          </a:custGeom>
          <a:solidFill>
            <a:schemeClr val="accent1">
              <a:lumMod val="20000"/>
              <a:lumOff val="8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510" name="長方形 158">
            <a:extLst>
              <a:ext uri="{FF2B5EF4-FFF2-40B4-BE49-F238E27FC236}">
                <a16:creationId xmlns:a16="http://schemas.microsoft.com/office/drawing/2014/main" id="{00000000-0008-0000-0000-0000FE010000}"/>
              </a:ext>
            </a:extLst>
          </xdr:cNvPr>
          <xdr:cNvSpPr>
            <a:spLocks noChangeArrowheads="1"/>
          </xdr:cNvSpPr>
        </xdr:nvSpPr>
        <xdr:spPr bwMode="auto">
          <a:xfrm>
            <a:off x="6813550" y="3551238"/>
            <a:ext cx="461963" cy="49212"/>
          </a:xfrm>
          <a:prstGeom prst="rect">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511" name="フリーフォーム 24">
            <a:extLst>
              <a:ext uri="{FF2B5EF4-FFF2-40B4-BE49-F238E27FC236}">
                <a16:creationId xmlns:a16="http://schemas.microsoft.com/office/drawing/2014/main" id="{00000000-0008-0000-0000-0000FF010000}"/>
              </a:ext>
            </a:extLst>
          </xdr:cNvPr>
          <xdr:cNvSpPr>
            <a:spLocks/>
          </xdr:cNvSpPr>
        </xdr:nvSpPr>
        <xdr:spPr bwMode="auto">
          <a:xfrm>
            <a:off x="6845300" y="3619500"/>
            <a:ext cx="163513" cy="33337"/>
          </a:xfrm>
          <a:custGeom>
            <a:avLst/>
            <a:gdLst>
              <a:gd name="T0" fmla="*/ 363 w 363"/>
              <a:gd name="T1" fmla="*/ 50 h 72"/>
              <a:gd name="T2" fmla="*/ 340 w 363"/>
              <a:gd name="T3" fmla="*/ 72 h 72"/>
              <a:gd name="T4" fmla="*/ 23 w 363"/>
              <a:gd name="T5" fmla="*/ 72 h 72"/>
              <a:gd name="T6" fmla="*/ 0 w 363"/>
              <a:gd name="T7" fmla="*/ 50 h 72"/>
              <a:gd name="T8" fmla="*/ 0 w 363"/>
              <a:gd name="T9" fmla="*/ 23 h 72"/>
              <a:gd name="T10" fmla="*/ 23 w 363"/>
              <a:gd name="T11" fmla="*/ 0 h 72"/>
              <a:gd name="T12" fmla="*/ 340 w 363"/>
              <a:gd name="T13" fmla="*/ 0 h 72"/>
              <a:gd name="T14" fmla="*/ 363 w 363"/>
              <a:gd name="T15" fmla="*/ 23 h 72"/>
              <a:gd name="T16" fmla="*/ 363 w 363"/>
              <a:gd name="T17" fmla="*/ 50 h 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3" h="72">
                <a:moveTo>
                  <a:pt x="363" y="50"/>
                </a:moveTo>
                <a:cubicBezTo>
                  <a:pt x="363" y="62"/>
                  <a:pt x="353" y="72"/>
                  <a:pt x="340" y="72"/>
                </a:cubicBezTo>
                <a:cubicBezTo>
                  <a:pt x="23" y="72"/>
                  <a:pt x="23" y="72"/>
                  <a:pt x="23" y="72"/>
                </a:cubicBezTo>
                <a:cubicBezTo>
                  <a:pt x="11" y="72"/>
                  <a:pt x="0" y="62"/>
                  <a:pt x="0" y="50"/>
                </a:cubicBezTo>
                <a:cubicBezTo>
                  <a:pt x="0" y="23"/>
                  <a:pt x="0" y="23"/>
                  <a:pt x="0" y="23"/>
                </a:cubicBezTo>
                <a:cubicBezTo>
                  <a:pt x="0" y="11"/>
                  <a:pt x="11" y="0"/>
                  <a:pt x="23" y="0"/>
                </a:cubicBezTo>
                <a:cubicBezTo>
                  <a:pt x="340" y="0"/>
                  <a:pt x="340" y="0"/>
                  <a:pt x="340" y="0"/>
                </a:cubicBezTo>
                <a:cubicBezTo>
                  <a:pt x="353" y="0"/>
                  <a:pt x="363" y="11"/>
                  <a:pt x="363" y="23"/>
                </a:cubicBezTo>
                <a:lnTo>
                  <a:pt x="363" y="50"/>
                </a:lnTo>
                <a:close/>
              </a:path>
            </a:pathLst>
          </a:custGeom>
          <a:solidFill>
            <a:schemeClr val="accent1">
              <a:lumMod val="75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oneCellAnchor>
  <xdr:oneCellAnchor>
    <xdr:from>
      <xdr:col>50</xdr:col>
      <xdr:colOff>0</xdr:colOff>
      <xdr:row>9</xdr:row>
      <xdr:rowOff>0</xdr:rowOff>
    </xdr:from>
    <xdr:ext cx="76200" cy="200025"/>
    <xdr:sp macro="" textlink="">
      <xdr:nvSpPr>
        <xdr:cNvPr id="513"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1020000}"/>
            </a:ext>
          </a:extLst>
        </xdr:cNvPr>
        <xdr:cNvSpPr/>
      </xdr:nvSpPr>
      <xdr:spPr bwMode="auto">
        <a:xfrm>
          <a:off x="410432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62</xdr:col>
      <xdr:colOff>0</xdr:colOff>
      <xdr:row>6</xdr:row>
      <xdr:rowOff>0</xdr:rowOff>
    </xdr:from>
    <xdr:to>
      <xdr:col>69</xdr:col>
      <xdr:colOff>0</xdr:colOff>
      <xdr:row>27</xdr:row>
      <xdr:rowOff>255576</xdr:rowOff>
    </xdr:to>
    <xdr:pic>
      <xdr:nvPicPr>
        <xdr:cNvPr id="514" name="図 513">
          <a:extLst>
            <a:ext uri="{FF2B5EF4-FFF2-40B4-BE49-F238E27FC236}">
              <a16:creationId xmlns:a16="http://schemas.microsoft.com/office/drawing/2014/main" id="{00000000-0008-0000-0000-00000202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5646300" y="2305050"/>
          <a:ext cx="4800600" cy="5865801"/>
        </a:xfrm>
        <a:prstGeom prst="rect">
          <a:avLst/>
        </a:prstGeom>
      </xdr:spPr>
    </xdr:pic>
    <xdr:clientData/>
  </xdr:twoCellAnchor>
  <xdr:oneCellAnchor>
    <xdr:from>
      <xdr:col>61</xdr:col>
      <xdr:colOff>0</xdr:colOff>
      <xdr:row>9</xdr:row>
      <xdr:rowOff>0</xdr:rowOff>
    </xdr:from>
    <xdr:ext cx="76200" cy="200025"/>
    <xdr:sp macro="" textlink="">
      <xdr:nvSpPr>
        <xdr:cNvPr id="52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9020000}"/>
            </a:ext>
          </a:extLst>
        </xdr:cNvPr>
        <xdr:cNvSpPr/>
      </xdr:nvSpPr>
      <xdr:spPr bwMode="auto">
        <a:xfrm>
          <a:off x="5371147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69</xdr:col>
      <xdr:colOff>0</xdr:colOff>
      <xdr:row>9</xdr:row>
      <xdr:rowOff>0</xdr:rowOff>
    </xdr:from>
    <xdr:ext cx="76200" cy="200025"/>
    <xdr:sp macro="" textlink="">
      <xdr:nvSpPr>
        <xdr:cNvPr id="52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A020000}"/>
            </a:ext>
          </a:extLst>
        </xdr:cNvPr>
        <xdr:cNvSpPr/>
      </xdr:nvSpPr>
      <xdr:spPr bwMode="auto">
        <a:xfrm>
          <a:off x="639032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69</xdr:col>
      <xdr:colOff>1752600</xdr:colOff>
      <xdr:row>2</xdr:row>
      <xdr:rowOff>47625</xdr:rowOff>
    </xdr:from>
    <xdr:to>
      <xdr:col>73</xdr:col>
      <xdr:colOff>390525</xdr:colOff>
      <xdr:row>23</xdr:row>
      <xdr:rowOff>104774</xdr:rowOff>
    </xdr:to>
    <xdr:graphicFrame macro="">
      <xdr:nvGraphicFramePr>
        <xdr:cNvPr id="523" name="図表 522">
          <a:extLst>
            <a:ext uri="{FF2B5EF4-FFF2-40B4-BE49-F238E27FC236}">
              <a16:creationId xmlns:a16="http://schemas.microsoft.com/office/drawing/2014/main" id="{00000000-0008-0000-0000-00000B02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4" r:lo="rId15" r:qs="rId16" r:cs="rId17"/>
        </a:graphicData>
      </a:graphic>
    </xdr:graphicFrame>
    <xdr:clientData/>
  </xdr:twoCellAnchor>
  <xdr:twoCellAnchor>
    <xdr:from>
      <xdr:col>10</xdr:col>
      <xdr:colOff>9525</xdr:colOff>
      <xdr:row>0</xdr:row>
      <xdr:rowOff>0</xdr:rowOff>
    </xdr:from>
    <xdr:to>
      <xdr:col>20</xdr:col>
      <xdr:colOff>666750</xdr:colOff>
      <xdr:row>2</xdr:row>
      <xdr:rowOff>466725</xdr:rowOff>
    </xdr:to>
    <xdr:grpSp>
      <xdr:nvGrpSpPr>
        <xdr:cNvPr id="632" name="グループ化 631">
          <a:extLst>
            <a:ext uri="{FF2B5EF4-FFF2-40B4-BE49-F238E27FC236}">
              <a16:creationId xmlns:a16="http://schemas.microsoft.com/office/drawing/2014/main" id="{00000000-0008-0000-0000-000078020000}"/>
            </a:ext>
          </a:extLst>
        </xdr:cNvPr>
        <xdr:cNvGrpSpPr/>
      </xdr:nvGrpSpPr>
      <xdr:grpSpPr>
        <a:xfrm>
          <a:off x="21364575" y="0"/>
          <a:ext cx="7515225" cy="1485900"/>
          <a:chOff x="10410825" y="1933575"/>
          <a:chExt cx="7524750" cy="2124076"/>
        </a:xfrm>
      </xdr:grpSpPr>
      <xdr:sp macro="" textlink="">
        <xdr:nvSpPr>
          <xdr:cNvPr id="635" name="四角形: 角を丸くする 634">
            <a:extLst>
              <a:ext uri="{FF2B5EF4-FFF2-40B4-BE49-F238E27FC236}">
                <a16:creationId xmlns:a16="http://schemas.microsoft.com/office/drawing/2014/main" id="{00000000-0008-0000-0000-00007B020000}"/>
              </a:ext>
            </a:extLst>
          </xdr:cNvPr>
          <xdr:cNvSpPr/>
        </xdr:nvSpPr>
        <xdr:spPr>
          <a:xfrm>
            <a:off x="10410825" y="1971675"/>
            <a:ext cx="7524750"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38" name="テキスト ボックス 637">
            <a:extLst>
              <a:ext uri="{FF2B5EF4-FFF2-40B4-BE49-F238E27FC236}">
                <a16:creationId xmlns:a16="http://schemas.microsoft.com/office/drawing/2014/main" id="{00000000-0008-0000-0000-00007E020000}"/>
              </a:ext>
            </a:extLst>
          </xdr:cNvPr>
          <xdr:cNvSpPr txBox="1"/>
        </xdr:nvSpPr>
        <xdr:spPr>
          <a:xfrm>
            <a:off x="10515600" y="1933575"/>
            <a:ext cx="497124" cy="68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7</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twoCellAnchor>
    <xdr:from>
      <xdr:col>22</xdr:col>
      <xdr:colOff>9525</xdr:colOff>
      <xdr:row>0</xdr:row>
      <xdr:rowOff>0</xdr:rowOff>
    </xdr:from>
    <xdr:to>
      <xdr:col>33</xdr:col>
      <xdr:colOff>695325</xdr:colOff>
      <xdr:row>2</xdr:row>
      <xdr:rowOff>466725</xdr:rowOff>
    </xdr:to>
    <xdr:grpSp>
      <xdr:nvGrpSpPr>
        <xdr:cNvPr id="641" name="グループ化 640">
          <a:extLst>
            <a:ext uri="{FF2B5EF4-FFF2-40B4-BE49-F238E27FC236}">
              <a16:creationId xmlns:a16="http://schemas.microsoft.com/office/drawing/2014/main" id="{00000000-0008-0000-0000-000081020000}"/>
            </a:ext>
          </a:extLst>
        </xdr:cNvPr>
        <xdr:cNvGrpSpPr/>
      </xdr:nvGrpSpPr>
      <xdr:grpSpPr>
        <a:xfrm>
          <a:off x="30327600" y="0"/>
          <a:ext cx="8753475" cy="1485900"/>
          <a:chOff x="10410825" y="1933575"/>
          <a:chExt cx="7524750" cy="2124076"/>
        </a:xfrm>
      </xdr:grpSpPr>
      <xdr:sp macro="" textlink="">
        <xdr:nvSpPr>
          <xdr:cNvPr id="642" name="四角形: 角を丸くする 641">
            <a:extLst>
              <a:ext uri="{FF2B5EF4-FFF2-40B4-BE49-F238E27FC236}">
                <a16:creationId xmlns:a16="http://schemas.microsoft.com/office/drawing/2014/main" id="{00000000-0008-0000-0000-000082020000}"/>
              </a:ext>
            </a:extLst>
          </xdr:cNvPr>
          <xdr:cNvSpPr/>
        </xdr:nvSpPr>
        <xdr:spPr>
          <a:xfrm>
            <a:off x="10410825" y="1971675"/>
            <a:ext cx="7524750"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3" name="テキスト ボックス 642">
            <a:extLst>
              <a:ext uri="{FF2B5EF4-FFF2-40B4-BE49-F238E27FC236}">
                <a16:creationId xmlns:a16="http://schemas.microsoft.com/office/drawing/2014/main" id="{00000000-0008-0000-0000-000083020000}"/>
              </a:ext>
            </a:extLst>
          </xdr:cNvPr>
          <xdr:cNvSpPr txBox="1"/>
        </xdr:nvSpPr>
        <xdr:spPr>
          <a:xfrm>
            <a:off x="10515600" y="1933575"/>
            <a:ext cx="497124" cy="68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8</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twoCellAnchor>
    <xdr:from>
      <xdr:col>35</xdr:col>
      <xdr:colOff>9525</xdr:colOff>
      <xdr:row>0</xdr:row>
      <xdr:rowOff>0</xdr:rowOff>
    </xdr:from>
    <xdr:to>
      <xdr:col>49</xdr:col>
      <xdr:colOff>666751</xdr:colOff>
      <xdr:row>2</xdr:row>
      <xdr:rowOff>466725</xdr:rowOff>
    </xdr:to>
    <xdr:grpSp>
      <xdr:nvGrpSpPr>
        <xdr:cNvPr id="654" name="グループ化 653">
          <a:extLst>
            <a:ext uri="{FF2B5EF4-FFF2-40B4-BE49-F238E27FC236}">
              <a16:creationId xmlns:a16="http://schemas.microsoft.com/office/drawing/2014/main" id="{00000000-0008-0000-0000-00008E020000}"/>
            </a:ext>
          </a:extLst>
        </xdr:cNvPr>
        <xdr:cNvGrpSpPr/>
      </xdr:nvGrpSpPr>
      <xdr:grpSpPr>
        <a:xfrm>
          <a:off x="40519350" y="0"/>
          <a:ext cx="9305926" cy="1485900"/>
          <a:chOff x="10410826" y="1933575"/>
          <a:chExt cx="7373803" cy="2124076"/>
        </a:xfrm>
      </xdr:grpSpPr>
      <xdr:sp macro="" textlink="">
        <xdr:nvSpPr>
          <xdr:cNvPr id="655" name="四角形: 角を丸くする 654">
            <a:extLst>
              <a:ext uri="{FF2B5EF4-FFF2-40B4-BE49-F238E27FC236}">
                <a16:creationId xmlns:a16="http://schemas.microsoft.com/office/drawing/2014/main" id="{00000000-0008-0000-0000-00008F020000}"/>
              </a:ext>
            </a:extLst>
          </xdr:cNvPr>
          <xdr:cNvSpPr/>
        </xdr:nvSpPr>
        <xdr:spPr>
          <a:xfrm>
            <a:off x="10410826" y="1971675"/>
            <a:ext cx="7373803"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6" name="テキスト ボックス 655">
            <a:extLst>
              <a:ext uri="{FF2B5EF4-FFF2-40B4-BE49-F238E27FC236}">
                <a16:creationId xmlns:a16="http://schemas.microsoft.com/office/drawing/2014/main" id="{00000000-0008-0000-0000-000090020000}"/>
              </a:ext>
            </a:extLst>
          </xdr:cNvPr>
          <xdr:cNvSpPr txBox="1"/>
        </xdr:nvSpPr>
        <xdr:spPr>
          <a:xfrm>
            <a:off x="10515600" y="1933575"/>
            <a:ext cx="497124" cy="68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9</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twoCellAnchor>
    <xdr:from>
      <xdr:col>8</xdr:col>
      <xdr:colOff>9524</xdr:colOff>
      <xdr:row>0</xdr:row>
      <xdr:rowOff>0</xdr:rowOff>
    </xdr:from>
    <xdr:to>
      <xdr:col>8</xdr:col>
      <xdr:colOff>5372099</xdr:colOff>
      <xdr:row>2</xdr:row>
      <xdr:rowOff>466725</xdr:rowOff>
    </xdr:to>
    <xdr:grpSp>
      <xdr:nvGrpSpPr>
        <xdr:cNvPr id="657" name="グループ化 656">
          <a:extLst>
            <a:ext uri="{FF2B5EF4-FFF2-40B4-BE49-F238E27FC236}">
              <a16:creationId xmlns:a16="http://schemas.microsoft.com/office/drawing/2014/main" id="{00000000-0008-0000-0000-000091020000}"/>
            </a:ext>
          </a:extLst>
        </xdr:cNvPr>
        <xdr:cNvGrpSpPr/>
      </xdr:nvGrpSpPr>
      <xdr:grpSpPr>
        <a:xfrm>
          <a:off x="14554199" y="0"/>
          <a:ext cx="5362575" cy="1485900"/>
          <a:chOff x="8703689" y="1933575"/>
          <a:chExt cx="5369372" cy="2124076"/>
        </a:xfrm>
      </xdr:grpSpPr>
      <xdr:sp macro="" textlink="">
        <xdr:nvSpPr>
          <xdr:cNvPr id="658" name="四角形: 角を丸くする 657">
            <a:extLst>
              <a:ext uri="{FF2B5EF4-FFF2-40B4-BE49-F238E27FC236}">
                <a16:creationId xmlns:a16="http://schemas.microsoft.com/office/drawing/2014/main" id="{00000000-0008-0000-0000-000092020000}"/>
              </a:ext>
            </a:extLst>
          </xdr:cNvPr>
          <xdr:cNvSpPr/>
        </xdr:nvSpPr>
        <xdr:spPr>
          <a:xfrm>
            <a:off x="8703689" y="1971675"/>
            <a:ext cx="5369372"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9" name="テキスト ボックス 658">
            <a:extLst>
              <a:ext uri="{FF2B5EF4-FFF2-40B4-BE49-F238E27FC236}">
                <a16:creationId xmlns:a16="http://schemas.microsoft.com/office/drawing/2014/main" id="{00000000-0008-0000-0000-000093020000}"/>
              </a:ext>
            </a:extLst>
          </xdr:cNvPr>
          <xdr:cNvSpPr txBox="1"/>
        </xdr:nvSpPr>
        <xdr:spPr>
          <a:xfrm>
            <a:off x="8808466" y="1933575"/>
            <a:ext cx="354729" cy="683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6</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twoCellAnchor>
    <xdr:from>
      <xdr:col>51</xdr:col>
      <xdr:colOff>9524</xdr:colOff>
      <xdr:row>0</xdr:row>
      <xdr:rowOff>0</xdr:rowOff>
    </xdr:from>
    <xdr:to>
      <xdr:col>60</xdr:col>
      <xdr:colOff>676275</xdr:colOff>
      <xdr:row>2</xdr:row>
      <xdr:rowOff>466725</xdr:rowOff>
    </xdr:to>
    <xdr:grpSp>
      <xdr:nvGrpSpPr>
        <xdr:cNvPr id="662" name="グループ化 661">
          <a:extLst>
            <a:ext uri="{FF2B5EF4-FFF2-40B4-BE49-F238E27FC236}">
              <a16:creationId xmlns:a16="http://schemas.microsoft.com/office/drawing/2014/main" id="{00000000-0008-0000-0000-000096020000}"/>
            </a:ext>
          </a:extLst>
        </xdr:cNvPr>
        <xdr:cNvGrpSpPr/>
      </xdr:nvGrpSpPr>
      <xdr:grpSpPr>
        <a:xfrm>
          <a:off x="51273074" y="0"/>
          <a:ext cx="6838951" cy="1485900"/>
          <a:chOff x="10410826" y="1933575"/>
          <a:chExt cx="7373803" cy="2124076"/>
        </a:xfrm>
      </xdr:grpSpPr>
      <xdr:sp macro="" textlink="">
        <xdr:nvSpPr>
          <xdr:cNvPr id="663" name="四角形: 角を丸くする 662">
            <a:extLst>
              <a:ext uri="{FF2B5EF4-FFF2-40B4-BE49-F238E27FC236}">
                <a16:creationId xmlns:a16="http://schemas.microsoft.com/office/drawing/2014/main" id="{00000000-0008-0000-0000-000097020000}"/>
              </a:ext>
            </a:extLst>
          </xdr:cNvPr>
          <xdr:cNvSpPr/>
        </xdr:nvSpPr>
        <xdr:spPr>
          <a:xfrm>
            <a:off x="10410826" y="1971675"/>
            <a:ext cx="7373803"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64" name="テキスト ボックス 663">
            <a:extLst>
              <a:ext uri="{FF2B5EF4-FFF2-40B4-BE49-F238E27FC236}">
                <a16:creationId xmlns:a16="http://schemas.microsoft.com/office/drawing/2014/main" id="{00000000-0008-0000-0000-000098020000}"/>
              </a:ext>
            </a:extLst>
          </xdr:cNvPr>
          <xdr:cNvSpPr txBox="1"/>
        </xdr:nvSpPr>
        <xdr:spPr>
          <a:xfrm>
            <a:off x="10515600" y="1933575"/>
            <a:ext cx="497124" cy="68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10</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twoCellAnchor>
    <xdr:from>
      <xdr:col>62</xdr:col>
      <xdr:colOff>9525</xdr:colOff>
      <xdr:row>0</xdr:row>
      <xdr:rowOff>0</xdr:rowOff>
    </xdr:from>
    <xdr:to>
      <xdr:col>68</xdr:col>
      <xdr:colOff>666751</xdr:colOff>
      <xdr:row>2</xdr:row>
      <xdr:rowOff>466725</xdr:rowOff>
    </xdr:to>
    <xdr:grpSp>
      <xdr:nvGrpSpPr>
        <xdr:cNvPr id="665" name="グループ化 664">
          <a:extLst>
            <a:ext uri="{FF2B5EF4-FFF2-40B4-BE49-F238E27FC236}">
              <a16:creationId xmlns:a16="http://schemas.microsoft.com/office/drawing/2014/main" id="{00000000-0008-0000-0000-000099020000}"/>
            </a:ext>
          </a:extLst>
        </xdr:cNvPr>
        <xdr:cNvGrpSpPr/>
      </xdr:nvGrpSpPr>
      <xdr:grpSpPr>
        <a:xfrm>
          <a:off x="59550300" y="0"/>
          <a:ext cx="4772026" cy="1485900"/>
          <a:chOff x="10410826" y="1933575"/>
          <a:chExt cx="7373803" cy="2124076"/>
        </a:xfrm>
      </xdr:grpSpPr>
      <xdr:sp macro="" textlink="">
        <xdr:nvSpPr>
          <xdr:cNvPr id="666" name="四角形: 角を丸くする 665">
            <a:extLst>
              <a:ext uri="{FF2B5EF4-FFF2-40B4-BE49-F238E27FC236}">
                <a16:creationId xmlns:a16="http://schemas.microsoft.com/office/drawing/2014/main" id="{00000000-0008-0000-0000-00009A020000}"/>
              </a:ext>
            </a:extLst>
          </xdr:cNvPr>
          <xdr:cNvSpPr/>
        </xdr:nvSpPr>
        <xdr:spPr>
          <a:xfrm>
            <a:off x="10410826" y="1971675"/>
            <a:ext cx="7373803"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67" name="テキスト ボックス 666">
            <a:extLst>
              <a:ext uri="{FF2B5EF4-FFF2-40B4-BE49-F238E27FC236}">
                <a16:creationId xmlns:a16="http://schemas.microsoft.com/office/drawing/2014/main" id="{00000000-0008-0000-0000-00009B020000}"/>
              </a:ext>
            </a:extLst>
          </xdr:cNvPr>
          <xdr:cNvSpPr txBox="1"/>
        </xdr:nvSpPr>
        <xdr:spPr>
          <a:xfrm>
            <a:off x="10515599" y="1933575"/>
            <a:ext cx="1146271" cy="683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11</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twoCellAnchor>
    <xdr:from>
      <xdr:col>70</xdr:col>
      <xdr:colOff>9524</xdr:colOff>
      <xdr:row>0</xdr:row>
      <xdr:rowOff>0</xdr:rowOff>
    </xdr:from>
    <xdr:to>
      <xdr:col>83</xdr:col>
      <xdr:colOff>666750</xdr:colOff>
      <xdr:row>2</xdr:row>
      <xdr:rowOff>466725</xdr:rowOff>
    </xdr:to>
    <xdr:grpSp>
      <xdr:nvGrpSpPr>
        <xdr:cNvPr id="668" name="グループ化 667">
          <a:extLst>
            <a:ext uri="{FF2B5EF4-FFF2-40B4-BE49-F238E27FC236}">
              <a16:creationId xmlns:a16="http://schemas.microsoft.com/office/drawing/2014/main" id="{00000000-0008-0000-0000-00009C020000}"/>
            </a:ext>
          </a:extLst>
        </xdr:cNvPr>
        <xdr:cNvGrpSpPr/>
      </xdr:nvGrpSpPr>
      <xdr:grpSpPr>
        <a:xfrm>
          <a:off x="65770124" y="0"/>
          <a:ext cx="9572626" cy="1485900"/>
          <a:chOff x="11441098" y="1933575"/>
          <a:chExt cx="7373803" cy="2124076"/>
        </a:xfrm>
      </xdr:grpSpPr>
      <xdr:sp macro="" textlink="">
        <xdr:nvSpPr>
          <xdr:cNvPr id="669" name="四角形: 角を丸くする 668">
            <a:extLst>
              <a:ext uri="{FF2B5EF4-FFF2-40B4-BE49-F238E27FC236}">
                <a16:creationId xmlns:a16="http://schemas.microsoft.com/office/drawing/2014/main" id="{00000000-0008-0000-0000-00009D020000}"/>
              </a:ext>
            </a:extLst>
          </xdr:cNvPr>
          <xdr:cNvSpPr/>
        </xdr:nvSpPr>
        <xdr:spPr>
          <a:xfrm>
            <a:off x="11441098" y="1971675"/>
            <a:ext cx="7373803"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0" name="テキスト ボックス 669">
            <a:extLst>
              <a:ext uri="{FF2B5EF4-FFF2-40B4-BE49-F238E27FC236}">
                <a16:creationId xmlns:a16="http://schemas.microsoft.com/office/drawing/2014/main" id="{00000000-0008-0000-0000-00009E020000}"/>
              </a:ext>
            </a:extLst>
          </xdr:cNvPr>
          <xdr:cNvSpPr txBox="1"/>
        </xdr:nvSpPr>
        <xdr:spPr>
          <a:xfrm>
            <a:off x="11545871" y="1933575"/>
            <a:ext cx="1146271" cy="683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12</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oneCellAnchor>
    <xdr:from>
      <xdr:col>21</xdr:col>
      <xdr:colOff>0</xdr:colOff>
      <xdr:row>9</xdr:row>
      <xdr:rowOff>0</xdr:rowOff>
    </xdr:from>
    <xdr:ext cx="76200" cy="200025"/>
    <xdr:sp macro="" textlink="">
      <xdr:nvSpPr>
        <xdr:cNvPr id="67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5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9</xdr:row>
      <xdr:rowOff>0</xdr:rowOff>
    </xdr:from>
    <xdr:ext cx="76200" cy="200025"/>
    <xdr:sp macro="" textlink="">
      <xdr:nvSpPr>
        <xdr:cNvPr id="67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6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34</xdr:col>
      <xdr:colOff>0</xdr:colOff>
      <xdr:row>9</xdr:row>
      <xdr:rowOff>0</xdr:rowOff>
    </xdr:from>
    <xdr:ext cx="76200" cy="200025"/>
    <xdr:sp macro="" textlink="">
      <xdr:nvSpPr>
        <xdr:cNvPr id="67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7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50</xdr:col>
      <xdr:colOff>0</xdr:colOff>
      <xdr:row>9</xdr:row>
      <xdr:rowOff>0</xdr:rowOff>
    </xdr:from>
    <xdr:ext cx="76200" cy="200025"/>
    <xdr:sp macro="" textlink="">
      <xdr:nvSpPr>
        <xdr:cNvPr id="680"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8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61</xdr:col>
      <xdr:colOff>0</xdr:colOff>
      <xdr:row>9</xdr:row>
      <xdr:rowOff>0</xdr:rowOff>
    </xdr:from>
    <xdr:ext cx="76200" cy="200025"/>
    <xdr:sp macro="" textlink="">
      <xdr:nvSpPr>
        <xdr:cNvPr id="68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9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69</xdr:col>
      <xdr:colOff>0</xdr:colOff>
      <xdr:row>9</xdr:row>
      <xdr:rowOff>0</xdr:rowOff>
    </xdr:from>
    <xdr:ext cx="76200" cy="200025"/>
    <xdr:sp macro="" textlink="">
      <xdr:nvSpPr>
        <xdr:cNvPr id="68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A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6</xdr:col>
      <xdr:colOff>9525</xdr:colOff>
      <xdr:row>0</xdr:row>
      <xdr:rowOff>0</xdr:rowOff>
    </xdr:from>
    <xdr:to>
      <xdr:col>6</xdr:col>
      <xdr:colOff>6657975</xdr:colOff>
      <xdr:row>2</xdr:row>
      <xdr:rowOff>466725</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6457950" y="0"/>
          <a:ext cx="6648450" cy="1485900"/>
          <a:chOff x="8703689" y="1933575"/>
          <a:chExt cx="5369372" cy="2124076"/>
        </a:xfrm>
      </xdr:grpSpPr>
      <xdr:sp macro="" textlink="">
        <xdr:nvSpPr>
          <xdr:cNvPr id="19" name="四角形: 角を丸くする 18">
            <a:extLst>
              <a:ext uri="{FF2B5EF4-FFF2-40B4-BE49-F238E27FC236}">
                <a16:creationId xmlns:a16="http://schemas.microsoft.com/office/drawing/2014/main" id="{00000000-0008-0000-0000-000013000000}"/>
              </a:ext>
            </a:extLst>
          </xdr:cNvPr>
          <xdr:cNvSpPr/>
        </xdr:nvSpPr>
        <xdr:spPr>
          <a:xfrm>
            <a:off x="8703689" y="1971675"/>
            <a:ext cx="5369372"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8808466" y="1933575"/>
            <a:ext cx="354729" cy="683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5</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twoCellAnchor>
    <xdr:from>
      <xdr:col>6</xdr:col>
      <xdr:colOff>5124450</xdr:colOff>
      <xdr:row>26</xdr:row>
      <xdr:rowOff>127000</xdr:rowOff>
    </xdr:from>
    <xdr:to>
      <xdr:col>7</xdr:col>
      <xdr:colOff>962024</xdr:colOff>
      <xdr:row>28</xdr:row>
      <xdr:rowOff>142875</xdr:rowOff>
    </xdr:to>
    <xdr:sp macro="" textlink="">
      <xdr:nvSpPr>
        <xdr:cNvPr id="489" name="テキスト ボックス 488">
          <a:extLst>
            <a:ext uri="{FF2B5EF4-FFF2-40B4-BE49-F238E27FC236}">
              <a16:creationId xmlns:a16="http://schemas.microsoft.com/office/drawing/2014/main" id="{00000000-0008-0000-0000-0000E9010000}"/>
            </a:ext>
          </a:extLst>
        </xdr:cNvPr>
        <xdr:cNvSpPr txBox="1"/>
      </xdr:nvSpPr>
      <xdr:spPr>
        <a:xfrm>
          <a:off x="11572875" y="7775575"/>
          <a:ext cx="1790699" cy="549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シェアフラワー</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a:p>
          <a:pPr algn="l"/>
          <a:r>
            <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rPr>
            <a:t>8,800</a:t>
          </a:r>
          <a:r>
            <a:rPr kumimoji="1" lang="ja-JP" altLang="en-US" sz="900" b="0">
              <a:solidFill>
                <a:schemeClr val="tx1">
                  <a:lumMod val="75000"/>
                  <a:lumOff val="25000"/>
                </a:schemeClr>
              </a:solidFill>
              <a:latin typeface="游ゴシック" panose="020B0400000000000000" pitchFamily="50" charset="-128"/>
              <a:ea typeface="游ゴシック" panose="020B0400000000000000" pitchFamily="50" charset="-128"/>
            </a:rPr>
            <a:t>円～お引き受け可能</a:t>
          </a:r>
          <a:endPar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clientData/>
  </xdr:twoCellAnchor>
  <xdr:twoCellAnchor>
    <xdr:from>
      <xdr:col>6</xdr:col>
      <xdr:colOff>5105400</xdr:colOff>
      <xdr:row>19</xdr:row>
      <xdr:rowOff>69850</xdr:rowOff>
    </xdr:from>
    <xdr:to>
      <xdr:col>7</xdr:col>
      <xdr:colOff>866775</xdr:colOff>
      <xdr:row>21</xdr:row>
      <xdr:rowOff>57150</xdr:rowOff>
    </xdr:to>
    <xdr:sp macro="" textlink="">
      <xdr:nvSpPr>
        <xdr:cNvPr id="119" name="テキスト ボックス 118">
          <a:extLst>
            <a:ext uri="{FF2B5EF4-FFF2-40B4-BE49-F238E27FC236}">
              <a16:creationId xmlns:a16="http://schemas.microsoft.com/office/drawing/2014/main" id="{00000000-0008-0000-0000-000077000000}"/>
            </a:ext>
          </a:extLst>
        </xdr:cNvPr>
        <xdr:cNvSpPr txBox="1"/>
      </xdr:nvSpPr>
      <xdr:spPr>
        <a:xfrm>
          <a:off x="11553825" y="5851525"/>
          <a:ext cx="1714500" cy="520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フラワー＆グリーン　</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a:p>
          <a:pPr algn="l"/>
          <a:r>
            <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rPr>
            <a:t>22,000</a:t>
          </a:r>
          <a:r>
            <a:rPr kumimoji="1" lang="ja-JP" altLang="en-US" sz="900" b="0">
              <a:solidFill>
                <a:schemeClr val="tx1">
                  <a:lumMod val="75000"/>
                  <a:lumOff val="25000"/>
                </a:schemeClr>
              </a:solidFill>
              <a:latin typeface="游ゴシック" panose="020B0400000000000000" pitchFamily="50" charset="-128"/>
              <a:ea typeface="游ゴシック" panose="020B0400000000000000" pitchFamily="50" charset="-128"/>
            </a:rPr>
            <a:t>円～お引き受け可能</a:t>
          </a:r>
          <a:endPar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clientData/>
  </xdr:twoCellAnchor>
  <xdr:twoCellAnchor>
    <xdr:from>
      <xdr:col>7</xdr:col>
      <xdr:colOff>0</xdr:colOff>
      <xdr:row>1</xdr:row>
      <xdr:rowOff>461032</xdr:rowOff>
    </xdr:from>
    <xdr:to>
      <xdr:col>7</xdr:col>
      <xdr:colOff>0</xdr:colOff>
      <xdr:row>2</xdr:row>
      <xdr:rowOff>271620</xdr:rowOff>
    </xdr:to>
    <xdr:sp macro="" textlink="">
      <xdr:nvSpPr>
        <xdr:cNvPr id="534" name="テキスト ボックス 533">
          <a:extLst>
            <a:ext uri="{FF2B5EF4-FFF2-40B4-BE49-F238E27FC236}">
              <a16:creationId xmlns:a16="http://schemas.microsoft.com/office/drawing/2014/main" id="{00000000-0008-0000-0000-000016020000}"/>
            </a:ext>
          </a:extLst>
        </xdr:cNvPr>
        <xdr:cNvSpPr txBox="1"/>
      </xdr:nvSpPr>
      <xdr:spPr>
        <a:xfrm>
          <a:off x="18279935" y="994432"/>
          <a:ext cx="4371013" cy="296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rtl="0"/>
          <a:r>
            <a:rPr lang="ja-JP" altLang="en-US" sz="1400" spc="200" baseline="0">
              <a:solidFill>
                <a:schemeClr val="bg1"/>
              </a:solidFill>
              <a:latin typeface="Meiryo UI" panose="020B0604030504040204" pitchFamily="50" charset="-128"/>
              <a:ea typeface="Meiryo UI" panose="020B0604030504040204" pitchFamily="50" charset="-128"/>
              <a:cs typeface="Arial" pitchFamily="34" charset="0"/>
            </a:rPr>
            <a:t>一部を除き、価格はご希望に応じてお作りいたします</a:t>
          </a:r>
          <a:endParaRPr lang="en-US" sz="1400" spc="200" baseline="0">
            <a:solidFill>
              <a:schemeClr val="bg1"/>
            </a:solidFill>
            <a:latin typeface="Meiryo UI" panose="020B0604030504040204" pitchFamily="50" charset="-128"/>
            <a:ea typeface="Meiryo UI" panose="020B0604030504040204" pitchFamily="50" charset="-128"/>
            <a:cs typeface="Arial" pitchFamily="34" charset="0"/>
          </a:endParaRPr>
        </a:p>
      </xdr:txBody>
    </xdr:sp>
    <xdr:clientData/>
  </xdr:twoCellAnchor>
  <xdr:oneCellAnchor>
    <xdr:from>
      <xdr:col>84</xdr:col>
      <xdr:colOff>0</xdr:colOff>
      <xdr:row>9</xdr:row>
      <xdr:rowOff>0</xdr:rowOff>
    </xdr:from>
    <xdr:ext cx="76200" cy="200025"/>
    <xdr:sp macro="" textlink="">
      <xdr:nvSpPr>
        <xdr:cNvPr id="53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19020000}"/>
            </a:ext>
          </a:extLst>
        </xdr:cNvPr>
        <xdr:cNvSpPr/>
      </xdr:nvSpPr>
      <xdr:spPr bwMode="auto">
        <a:xfrm>
          <a:off x="887253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84</xdr:col>
      <xdr:colOff>0</xdr:colOff>
      <xdr:row>9</xdr:row>
      <xdr:rowOff>0</xdr:rowOff>
    </xdr:from>
    <xdr:ext cx="76200" cy="200025"/>
    <xdr:sp macro="" textlink="">
      <xdr:nvSpPr>
        <xdr:cNvPr id="53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1A020000}"/>
            </a:ext>
          </a:extLst>
        </xdr:cNvPr>
        <xdr:cNvSpPr/>
      </xdr:nvSpPr>
      <xdr:spPr bwMode="auto">
        <a:xfrm>
          <a:off x="887253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85</xdr:col>
      <xdr:colOff>9524</xdr:colOff>
      <xdr:row>0</xdr:row>
      <xdr:rowOff>0</xdr:rowOff>
    </xdr:from>
    <xdr:to>
      <xdr:col>98</xdr:col>
      <xdr:colOff>666750</xdr:colOff>
      <xdr:row>2</xdr:row>
      <xdr:rowOff>466725</xdr:rowOff>
    </xdr:to>
    <xdr:grpSp>
      <xdr:nvGrpSpPr>
        <xdr:cNvPr id="539" name="グループ化 538">
          <a:extLst>
            <a:ext uri="{FF2B5EF4-FFF2-40B4-BE49-F238E27FC236}">
              <a16:creationId xmlns:a16="http://schemas.microsoft.com/office/drawing/2014/main" id="{00000000-0008-0000-0000-00001B020000}"/>
            </a:ext>
          </a:extLst>
        </xdr:cNvPr>
        <xdr:cNvGrpSpPr/>
      </xdr:nvGrpSpPr>
      <xdr:grpSpPr>
        <a:xfrm>
          <a:off x="76790549" y="0"/>
          <a:ext cx="9572626" cy="1485900"/>
          <a:chOff x="11441098" y="1933575"/>
          <a:chExt cx="7373803" cy="2124076"/>
        </a:xfrm>
      </xdr:grpSpPr>
      <xdr:sp macro="" textlink="">
        <xdr:nvSpPr>
          <xdr:cNvPr id="540" name="四角形: 角を丸くする 539">
            <a:extLst>
              <a:ext uri="{FF2B5EF4-FFF2-40B4-BE49-F238E27FC236}">
                <a16:creationId xmlns:a16="http://schemas.microsoft.com/office/drawing/2014/main" id="{00000000-0008-0000-0000-00001C020000}"/>
              </a:ext>
            </a:extLst>
          </xdr:cNvPr>
          <xdr:cNvSpPr/>
        </xdr:nvSpPr>
        <xdr:spPr>
          <a:xfrm>
            <a:off x="11441098" y="1971675"/>
            <a:ext cx="7373803"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41" name="テキスト ボックス 540">
            <a:extLst>
              <a:ext uri="{FF2B5EF4-FFF2-40B4-BE49-F238E27FC236}">
                <a16:creationId xmlns:a16="http://schemas.microsoft.com/office/drawing/2014/main" id="{00000000-0008-0000-0000-00001D020000}"/>
              </a:ext>
            </a:extLst>
          </xdr:cNvPr>
          <xdr:cNvSpPr txBox="1"/>
        </xdr:nvSpPr>
        <xdr:spPr>
          <a:xfrm>
            <a:off x="11545871" y="1933575"/>
            <a:ext cx="1146271" cy="683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13</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twoCellAnchor editAs="oneCell">
    <xdr:from>
      <xdr:col>90</xdr:col>
      <xdr:colOff>333375</xdr:colOff>
      <xdr:row>13</xdr:row>
      <xdr:rowOff>228600</xdr:rowOff>
    </xdr:from>
    <xdr:to>
      <xdr:col>93</xdr:col>
      <xdr:colOff>333375</xdr:colOff>
      <xdr:row>19</xdr:row>
      <xdr:rowOff>171450</xdr:rowOff>
    </xdr:to>
    <xdr:pic>
      <xdr:nvPicPr>
        <xdr:cNvPr id="545" name="図 544">
          <a:extLst>
            <a:ext uri="{FF2B5EF4-FFF2-40B4-BE49-F238E27FC236}">
              <a16:creationId xmlns:a16="http://schemas.microsoft.com/office/drawing/2014/main" id="{00000000-0008-0000-0000-000021020000}"/>
            </a:ext>
          </a:extLst>
        </xdr:cNvPr>
        <xdr:cNvPicPr>
          <a:picLocks noChangeAspect="1"/>
        </xdr:cNvPicPr>
      </xdr:nvPicPr>
      <xdr:blipFill>
        <a:blip xmlns:r="http://schemas.openxmlformats.org/officeDocument/2006/relationships" r:embed="rId19" cstate="print"/>
        <a:stretch>
          <a:fillRect/>
        </a:stretch>
      </xdr:blipFill>
      <xdr:spPr>
        <a:xfrm>
          <a:off x="108013500" y="4410075"/>
          <a:ext cx="2057400" cy="1543050"/>
        </a:xfrm>
        <a:prstGeom prst="rect">
          <a:avLst/>
        </a:prstGeom>
      </xdr:spPr>
    </xdr:pic>
    <xdr:clientData/>
  </xdr:twoCellAnchor>
  <xdr:twoCellAnchor>
    <xdr:from>
      <xdr:col>85</xdr:col>
      <xdr:colOff>0</xdr:colOff>
      <xdr:row>24</xdr:row>
      <xdr:rowOff>133350</xdr:rowOff>
    </xdr:from>
    <xdr:to>
      <xdr:col>91</xdr:col>
      <xdr:colOff>495301</xdr:colOff>
      <xdr:row>34</xdr:row>
      <xdr:rowOff>219075</xdr:rowOff>
    </xdr:to>
    <xdr:graphicFrame macro="">
      <xdr:nvGraphicFramePr>
        <xdr:cNvPr id="547" name="図表 546">
          <a:extLst>
            <a:ext uri="{FF2B5EF4-FFF2-40B4-BE49-F238E27FC236}">
              <a16:creationId xmlns:a16="http://schemas.microsoft.com/office/drawing/2014/main" id="{00000000-0008-0000-0000-00002302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0" r:lo="rId21" r:qs="rId22" r:cs="rId23"/>
        </a:graphicData>
      </a:graphic>
    </xdr:graphicFrame>
    <xdr:clientData/>
  </xdr:twoCellAnchor>
  <xdr:twoCellAnchor>
    <xdr:from>
      <xdr:col>88</xdr:col>
      <xdr:colOff>428626</xdr:colOff>
      <xdr:row>34</xdr:row>
      <xdr:rowOff>174774</xdr:rowOff>
    </xdr:from>
    <xdr:to>
      <xdr:col>91</xdr:col>
      <xdr:colOff>559153</xdr:colOff>
      <xdr:row>35</xdr:row>
      <xdr:rowOff>168082</xdr:rowOff>
    </xdr:to>
    <xdr:sp macro="" textlink="">
      <xdr:nvSpPr>
        <xdr:cNvPr id="549" name="テキスト ボックス 18">
          <a:extLst>
            <a:ext uri="{FF2B5EF4-FFF2-40B4-BE49-F238E27FC236}">
              <a16:creationId xmlns:a16="http://schemas.microsoft.com/office/drawing/2014/main" id="{00000000-0008-0000-0000-000025020000}"/>
            </a:ext>
          </a:extLst>
        </xdr:cNvPr>
        <xdr:cNvSpPr txBox="1"/>
      </xdr:nvSpPr>
      <xdr:spPr>
        <a:xfrm>
          <a:off x="106051351" y="9956949"/>
          <a:ext cx="2187927" cy="260008"/>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r"/>
          <a:r>
            <a:rPr kumimoji="1" lang="en-US" altLang="ja-JP" sz="1100">
              <a:solidFill>
                <a:schemeClr val="tx1">
                  <a:lumMod val="65000"/>
                  <a:lumOff val="35000"/>
                </a:schemeClr>
              </a:solidFill>
              <a:latin typeface="Meiryo UI" panose="020B0604030504040204" pitchFamily="50" charset="-128"/>
              <a:ea typeface="Meiryo UI" panose="020B0604030504040204" pitchFamily="50" charset="-128"/>
              <a:cs typeface="Microsoft Himalaya" panose="01010100010101010101" pitchFamily="2" charset="0"/>
            </a:rPr>
            <a:t>※</a:t>
          </a:r>
          <a:r>
            <a:rPr kumimoji="1" lang="ja-JP" altLang="en-US" sz="1100">
              <a:solidFill>
                <a:schemeClr val="tx1">
                  <a:lumMod val="65000"/>
                  <a:lumOff val="35000"/>
                </a:schemeClr>
              </a:solidFill>
              <a:latin typeface="Meiryo UI" panose="020B0604030504040204" pitchFamily="50" charset="-128"/>
              <a:ea typeface="Meiryo UI" panose="020B0604030504040204" pitchFamily="50" charset="-128"/>
              <a:cs typeface="Microsoft Himalaya" panose="01010100010101010101" pitchFamily="2" charset="0"/>
            </a:rPr>
            <a:t>ブルーの場合に限ります</a:t>
          </a:r>
        </a:p>
      </xdr:txBody>
    </xdr:sp>
    <xdr:clientData/>
  </xdr:twoCellAnchor>
  <xdr:twoCellAnchor>
    <xdr:from>
      <xdr:col>92</xdr:col>
      <xdr:colOff>152400</xdr:colOff>
      <xdr:row>25</xdr:row>
      <xdr:rowOff>9524</xdr:rowOff>
    </xdr:from>
    <xdr:to>
      <xdr:col>98</xdr:col>
      <xdr:colOff>647699</xdr:colOff>
      <xdr:row>30</xdr:row>
      <xdr:rowOff>133349</xdr:rowOff>
    </xdr:to>
    <xdr:sp macro="" textlink="">
      <xdr:nvSpPr>
        <xdr:cNvPr id="550" name="テキスト ボックス 6">
          <a:extLst>
            <a:ext uri="{FF2B5EF4-FFF2-40B4-BE49-F238E27FC236}">
              <a16:creationId xmlns:a16="http://schemas.microsoft.com/office/drawing/2014/main" id="{00000000-0008-0000-0000-000026020000}"/>
            </a:ext>
          </a:extLst>
        </xdr:cNvPr>
        <xdr:cNvSpPr txBox="1"/>
      </xdr:nvSpPr>
      <xdr:spPr>
        <a:xfrm>
          <a:off x="108518325" y="7391399"/>
          <a:ext cx="4610099" cy="1457325"/>
        </a:xfrm>
        <a:prstGeom prst="rect">
          <a:avLst/>
        </a:prstGeom>
        <a:solidFill>
          <a:schemeClr val="bg2"/>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050">
              <a:solidFill>
                <a:schemeClr val="tx1">
                  <a:lumMod val="65000"/>
                  <a:lumOff val="35000"/>
                </a:schemeClr>
              </a:solidFill>
              <a:latin typeface="Meiryo UI" panose="020B0604030504040204" pitchFamily="50" charset="-128"/>
              <a:ea typeface="Meiryo UI" panose="020B0604030504040204" pitchFamily="50" charset="-128"/>
              <a:cs typeface="Microsoft Himalaya" panose="01010100010101010101" pitchFamily="2" charset="0"/>
            </a:rPr>
            <a:t>お野菜と同じように、お花にも旬があり、旬のお花は質が良く綺麗です。</a:t>
          </a:r>
          <a:endParaRPr kumimoji="1" lang="en-US" altLang="ja-JP" sz="1050">
            <a:solidFill>
              <a:schemeClr val="tx1">
                <a:lumMod val="65000"/>
                <a:lumOff val="35000"/>
              </a:schemeClr>
            </a:solidFill>
            <a:latin typeface="Meiryo UI" panose="020B0604030504040204" pitchFamily="50" charset="-128"/>
            <a:ea typeface="Meiryo UI" panose="020B0604030504040204" pitchFamily="50" charset="-128"/>
            <a:cs typeface="Microsoft Himalaya" panose="01010100010101010101" pitchFamily="2" charset="0"/>
          </a:endParaRPr>
        </a:p>
        <a:p>
          <a:r>
            <a:rPr kumimoji="1" lang="ja-JP" altLang="en-US" sz="1050">
              <a:solidFill>
                <a:schemeClr val="tx1">
                  <a:lumMod val="65000"/>
                  <a:lumOff val="35000"/>
                </a:schemeClr>
              </a:solidFill>
              <a:latin typeface="Meiryo UI" panose="020B0604030504040204" pitchFamily="50" charset="-128"/>
              <a:ea typeface="Meiryo UI" panose="020B0604030504040204" pitchFamily="50" charset="-128"/>
              <a:cs typeface="Microsoft Himalaya" panose="01010100010101010101" pitchFamily="2" charset="0"/>
            </a:rPr>
            <a:t>ただし、生き物ですので、旬のものであっても常に必ず同じ品質が保たれている訳ではありません。</a:t>
          </a:r>
          <a:endParaRPr kumimoji="1" lang="en-US" altLang="ja-JP" sz="1050">
            <a:solidFill>
              <a:schemeClr val="tx1">
                <a:lumMod val="65000"/>
                <a:lumOff val="35000"/>
              </a:schemeClr>
            </a:solidFill>
            <a:latin typeface="Meiryo UI" panose="020B0604030504040204" pitchFamily="50" charset="-128"/>
            <a:ea typeface="Meiryo UI" panose="020B0604030504040204" pitchFamily="50" charset="-128"/>
            <a:cs typeface="Microsoft Himalaya" panose="01010100010101010101" pitchFamily="2" charset="0"/>
          </a:endParaRPr>
        </a:p>
        <a:p>
          <a:r>
            <a:rPr lang="ja-JP" altLang="en-US" sz="1050">
              <a:solidFill>
                <a:schemeClr val="tx1">
                  <a:lumMod val="65000"/>
                  <a:lumOff val="35000"/>
                </a:schemeClr>
              </a:solidFill>
              <a:latin typeface="Meiryo UI" panose="020B0604030504040204" pitchFamily="50" charset="-128"/>
              <a:ea typeface="Meiryo UI" panose="020B0604030504040204" pitchFamily="50" charset="-128"/>
              <a:cs typeface="Microsoft Himalaya" panose="01010100010101010101" pitchFamily="2" charset="0"/>
            </a:rPr>
            <a:t>その日入荷したお花の中から、質・状態の良いものを選択し、お届けさせていただくというのが</a:t>
          </a:r>
          <a:r>
            <a:rPr kumimoji="1" lang="ja-JP" altLang="en-US" sz="1050">
              <a:solidFill>
                <a:schemeClr val="tx1">
                  <a:lumMod val="65000"/>
                  <a:lumOff val="35000"/>
                </a:schemeClr>
              </a:solidFill>
              <a:latin typeface="Meiryo UI" panose="020B0604030504040204" pitchFamily="50" charset="-128"/>
              <a:ea typeface="Meiryo UI" panose="020B0604030504040204" pitchFamily="50" charset="-128"/>
              <a:cs typeface="Microsoft Himalaya" panose="01010100010101010101" pitchFamily="2" charset="0"/>
            </a:rPr>
            <a:t>一番良いものをご提供できる方法かと思います。</a:t>
          </a:r>
          <a:endParaRPr kumimoji="1" lang="en-US" altLang="ja-JP" sz="1050">
            <a:solidFill>
              <a:schemeClr val="tx1">
                <a:lumMod val="65000"/>
                <a:lumOff val="35000"/>
              </a:schemeClr>
            </a:solidFill>
            <a:latin typeface="Meiryo UI" panose="020B0604030504040204" pitchFamily="50" charset="-128"/>
            <a:ea typeface="Meiryo UI" panose="020B0604030504040204" pitchFamily="50" charset="-128"/>
            <a:cs typeface="Microsoft Himalaya" panose="01010100010101010101" pitchFamily="2" charset="0"/>
          </a:endParaRPr>
        </a:p>
      </xdr:txBody>
    </xdr:sp>
    <xdr:clientData/>
  </xdr:twoCellAnchor>
  <xdr:oneCellAnchor>
    <xdr:from>
      <xdr:col>86</xdr:col>
      <xdr:colOff>0</xdr:colOff>
      <xdr:row>12</xdr:row>
      <xdr:rowOff>247651</xdr:rowOff>
    </xdr:from>
    <xdr:ext cx="1428750" cy="2019300"/>
    <xdr:pic>
      <xdr:nvPicPr>
        <xdr:cNvPr id="553" name="図 552">
          <a:extLst>
            <a:ext uri="{FF2B5EF4-FFF2-40B4-BE49-F238E27FC236}">
              <a16:creationId xmlns:a16="http://schemas.microsoft.com/office/drawing/2014/main" id="{00000000-0008-0000-0000-00002902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b="16967"/>
        <a:stretch/>
      </xdr:blipFill>
      <xdr:spPr>
        <a:xfrm>
          <a:off x="111109125" y="4152901"/>
          <a:ext cx="1428750" cy="2019300"/>
        </a:xfrm>
        <a:prstGeom prst="rect">
          <a:avLst/>
        </a:prstGeom>
      </xdr:spPr>
    </xdr:pic>
    <xdr:clientData/>
  </xdr:oneCellAnchor>
  <xdr:oneCellAnchor>
    <xdr:from>
      <xdr:col>95</xdr:col>
      <xdr:colOff>552449</xdr:colOff>
      <xdr:row>13</xdr:row>
      <xdr:rowOff>71966</xdr:rowOff>
    </xdr:from>
    <xdr:ext cx="1685937" cy="1998147"/>
    <xdr:pic>
      <xdr:nvPicPr>
        <xdr:cNvPr id="554" name="図 553">
          <a:extLst>
            <a:ext uri="{FF2B5EF4-FFF2-40B4-BE49-F238E27FC236}">
              <a16:creationId xmlns:a16="http://schemas.microsoft.com/office/drawing/2014/main" id="{00000000-0008-0000-0000-00002A020000}"/>
            </a:ext>
          </a:extLst>
        </xdr:cNvPr>
        <xdr:cNvPicPr>
          <a:picLocks noChangeAspect="1"/>
        </xdr:cNvPicPr>
      </xdr:nvPicPr>
      <xdr:blipFill>
        <a:blip xmlns:r="http://schemas.openxmlformats.org/officeDocument/2006/relationships" r:embed="rId26" cstate="print"/>
        <a:srcRect t="11214"/>
        <a:stretch>
          <a:fillRect/>
        </a:stretch>
      </xdr:blipFill>
      <xdr:spPr>
        <a:xfrm>
          <a:off x="114404774" y="4253441"/>
          <a:ext cx="1685937" cy="1998147"/>
        </a:xfrm>
        <a:prstGeom prst="rect">
          <a:avLst/>
        </a:prstGeom>
      </xdr:spPr>
    </xdr:pic>
    <xdr:clientData/>
  </xdr:oneCellAnchor>
  <xdr:twoCellAnchor editAs="oneCell">
    <xdr:from>
      <xdr:col>90</xdr:col>
      <xdr:colOff>642945</xdr:colOff>
      <xdr:row>39</xdr:row>
      <xdr:rowOff>252433</xdr:rowOff>
    </xdr:from>
    <xdr:to>
      <xdr:col>93</xdr:col>
      <xdr:colOff>60330</xdr:colOff>
      <xdr:row>44</xdr:row>
      <xdr:rowOff>147921</xdr:rowOff>
    </xdr:to>
    <xdr:pic>
      <xdr:nvPicPr>
        <xdr:cNvPr id="555" name="図 554">
          <a:extLst>
            <a:ext uri="{FF2B5EF4-FFF2-40B4-BE49-F238E27FC236}">
              <a16:creationId xmlns:a16="http://schemas.microsoft.com/office/drawing/2014/main" id="{00000000-0008-0000-0000-00002B020000}"/>
            </a:ext>
          </a:extLst>
        </xdr:cNvPr>
        <xdr:cNvPicPr>
          <a:picLocks noChangeAspect="1"/>
        </xdr:cNvPicPr>
      </xdr:nvPicPr>
      <xdr:blipFill>
        <a:blip xmlns:r="http://schemas.openxmlformats.org/officeDocument/2006/relationships" r:embed="rId27" cstate="print"/>
        <a:stretch>
          <a:fillRect/>
        </a:stretch>
      </xdr:blipFill>
      <xdr:spPr>
        <a:xfrm>
          <a:off x="107637270" y="11368108"/>
          <a:ext cx="1474785" cy="1228988"/>
        </a:xfrm>
        <a:prstGeom prst="rect">
          <a:avLst/>
        </a:prstGeom>
      </xdr:spPr>
    </xdr:pic>
    <xdr:clientData/>
  </xdr:twoCellAnchor>
  <xdr:twoCellAnchor editAs="oneCell">
    <xdr:from>
      <xdr:col>87</xdr:col>
      <xdr:colOff>14290</xdr:colOff>
      <xdr:row>39</xdr:row>
      <xdr:rowOff>238129</xdr:rowOff>
    </xdr:from>
    <xdr:to>
      <xdr:col>89</xdr:col>
      <xdr:colOff>9525</xdr:colOff>
      <xdr:row>45</xdr:row>
      <xdr:rowOff>4764</xdr:rowOff>
    </xdr:to>
    <xdr:pic>
      <xdr:nvPicPr>
        <xdr:cNvPr id="556" name="図 555">
          <a:extLst>
            <a:ext uri="{FF2B5EF4-FFF2-40B4-BE49-F238E27FC236}">
              <a16:creationId xmlns:a16="http://schemas.microsoft.com/office/drawing/2014/main" id="{00000000-0008-0000-0000-00002C020000}"/>
            </a:ext>
          </a:extLst>
        </xdr:cNvPr>
        <xdr:cNvPicPr>
          <a:picLocks noChangeAspect="1"/>
        </xdr:cNvPicPr>
      </xdr:nvPicPr>
      <xdr:blipFill>
        <a:blip xmlns:r="http://schemas.openxmlformats.org/officeDocument/2006/relationships" r:embed="rId28" cstate="print"/>
        <a:stretch>
          <a:fillRect/>
        </a:stretch>
      </xdr:blipFill>
      <xdr:spPr>
        <a:xfrm>
          <a:off x="104951215" y="11353804"/>
          <a:ext cx="1366835" cy="1366835"/>
        </a:xfrm>
        <a:prstGeom prst="rect">
          <a:avLst/>
        </a:prstGeom>
      </xdr:spPr>
    </xdr:pic>
    <xdr:clientData/>
  </xdr:twoCellAnchor>
  <xdr:twoCellAnchor editAs="oneCell">
    <xdr:from>
      <xdr:col>89</xdr:col>
      <xdr:colOff>466728</xdr:colOff>
      <xdr:row>39</xdr:row>
      <xdr:rowOff>247670</xdr:rowOff>
    </xdr:from>
    <xdr:to>
      <xdr:col>90</xdr:col>
      <xdr:colOff>346704</xdr:colOff>
      <xdr:row>44</xdr:row>
      <xdr:rowOff>171450</xdr:rowOff>
    </xdr:to>
    <xdr:pic>
      <xdr:nvPicPr>
        <xdr:cNvPr id="557" name="図 556">
          <a:extLst>
            <a:ext uri="{FF2B5EF4-FFF2-40B4-BE49-F238E27FC236}">
              <a16:creationId xmlns:a16="http://schemas.microsoft.com/office/drawing/2014/main" id="{00000000-0008-0000-0000-00002D020000}"/>
            </a:ext>
          </a:extLst>
        </xdr:cNvPr>
        <xdr:cNvPicPr>
          <a:picLocks noChangeAspect="1"/>
        </xdr:cNvPicPr>
      </xdr:nvPicPr>
      <xdr:blipFill>
        <a:blip xmlns:r="http://schemas.openxmlformats.org/officeDocument/2006/relationships" r:embed="rId29" cstate="print"/>
        <a:srcRect l="30000" r="25000"/>
        <a:stretch>
          <a:fillRect/>
        </a:stretch>
      </xdr:blipFill>
      <xdr:spPr>
        <a:xfrm>
          <a:off x="106775253" y="11363345"/>
          <a:ext cx="565776" cy="1257280"/>
        </a:xfrm>
        <a:prstGeom prst="rect">
          <a:avLst/>
        </a:prstGeom>
      </xdr:spPr>
    </xdr:pic>
    <xdr:clientData/>
  </xdr:twoCellAnchor>
  <xdr:twoCellAnchor editAs="oneCell">
    <xdr:from>
      <xdr:col>85</xdr:col>
      <xdr:colOff>0</xdr:colOff>
      <xdr:row>39</xdr:row>
      <xdr:rowOff>228600</xdr:rowOff>
    </xdr:from>
    <xdr:to>
      <xdr:col>86</xdr:col>
      <xdr:colOff>671522</xdr:colOff>
      <xdr:row>44</xdr:row>
      <xdr:rowOff>252422</xdr:rowOff>
    </xdr:to>
    <xdr:pic>
      <xdr:nvPicPr>
        <xdr:cNvPr id="558" name="図 557">
          <a:extLst>
            <a:ext uri="{FF2B5EF4-FFF2-40B4-BE49-F238E27FC236}">
              <a16:creationId xmlns:a16="http://schemas.microsoft.com/office/drawing/2014/main" id="{00000000-0008-0000-0000-00002E020000}"/>
            </a:ext>
          </a:extLst>
        </xdr:cNvPr>
        <xdr:cNvPicPr>
          <a:picLocks noChangeAspect="1"/>
        </xdr:cNvPicPr>
      </xdr:nvPicPr>
      <xdr:blipFill>
        <a:blip xmlns:r="http://schemas.openxmlformats.org/officeDocument/2006/relationships" r:embed="rId30" cstate="print"/>
        <a:stretch>
          <a:fillRect/>
        </a:stretch>
      </xdr:blipFill>
      <xdr:spPr>
        <a:xfrm>
          <a:off x="103565325" y="11344275"/>
          <a:ext cx="1357322" cy="1357322"/>
        </a:xfrm>
        <a:prstGeom prst="rect">
          <a:avLst/>
        </a:prstGeom>
      </xdr:spPr>
    </xdr:pic>
    <xdr:clientData/>
  </xdr:twoCellAnchor>
  <xdr:oneCellAnchor>
    <xdr:from>
      <xdr:col>99</xdr:col>
      <xdr:colOff>0</xdr:colOff>
      <xdr:row>9</xdr:row>
      <xdr:rowOff>0</xdr:rowOff>
    </xdr:from>
    <xdr:ext cx="76200" cy="200025"/>
    <xdr:sp macro="" textlink="">
      <xdr:nvSpPr>
        <xdr:cNvPr id="47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D7010000}"/>
            </a:ext>
          </a:extLst>
        </xdr:cNvPr>
        <xdr:cNvSpPr/>
      </xdr:nvSpPr>
      <xdr:spPr bwMode="auto">
        <a:xfrm>
          <a:off x="972978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99</xdr:col>
      <xdr:colOff>0</xdr:colOff>
      <xdr:row>9</xdr:row>
      <xdr:rowOff>0</xdr:rowOff>
    </xdr:from>
    <xdr:ext cx="76200" cy="200025"/>
    <xdr:sp macro="" textlink="">
      <xdr:nvSpPr>
        <xdr:cNvPr id="47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D8010000}"/>
            </a:ext>
          </a:extLst>
        </xdr:cNvPr>
        <xdr:cNvSpPr/>
      </xdr:nvSpPr>
      <xdr:spPr bwMode="auto">
        <a:xfrm>
          <a:off x="972978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100</xdr:col>
      <xdr:colOff>9524</xdr:colOff>
      <xdr:row>0</xdr:row>
      <xdr:rowOff>0</xdr:rowOff>
    </xdr:from>
    <xdr:to>
      <xdr:col>108</xdr:col>
      <xdr:colOff>666750</xdr:colOff>
      <xdr:row>2</xdr:row>
      <xdr:rowOff>466725</xdr:rowOff>
    </xdr:to>
    <xdr:grpSp>
      <xdr:nvGrpSpPr>
        <xdr:cNvPr id="476" name="グループ化 475">
          <a:extLst>
            <a:ext uri="{FF2B5EF4-FFF2-40B4-BE49-F238E27FC236}">
              <a16:creationId xmlns:a16="http://schemas.microsoft.com/office/drawing/2014/main" id="{00000000-0008-0000-0000-0000DC010000}"/>
            </a:ext>
          </a:extLst>
        </xdr:cNvPr>
        <xdr:cNvGrpSpPr/>
      </xdr:nvGrpSpPr>
      <xdr:grpSpPr>
        <a:xfrm>
          <a:off x="87810974" y="0"/>
          <a:ext cx="6600826" cy="1485900"/>
          <a:chOff x="11441098" y="1933575"/>
          <a:chExt cx="7373803" cy="2124076"/>
        </a:xfrm>
      </xdr:grpSpPr>
      <xdr:sp macro="" textlink="">
        <xdr:nvSpPr>
          <xdr:cNvPr id="526" name="四角形: 角を丸くする 525">
            <a:extLst>
              <a:ext uri="{FF2B5EF4-FFF2-40B4-BE49-F238E27FC236}">
                <a16:creationId xmlns:a16="http://schemas.microsoft.com/office/drawing/2014/main" id="{00000000-0008-0000-0000-00000E020000}"/>
              </a:ext>
            </a:extLst>
          </xdr:cNvPr>
          <xdr:cNvSpPr/>
        </xdr:nvSpPr>
        <xdr:spPr>
          <a:xfrm>
            <a:off x="11441098" y="1971675"/>
            <a:ext cx="7373803" cy="2085976"/>
          </a:xfrm>
          <a:prstGeom prst="roundRect">
            <a:avLst/>
          </a:prstGeom>
          <a:noFill/>
          <a:ln>
            <a:solidFill>
              <a:srgbClr val="D1A78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28" name="テキスト ボックス 527">
            <a:extLst>
              <a:ext uri="{FF2B5EF4-FFF2-40B4-BE49-F238E27FC236}">
                <a16:creationId xmlns:a16="http://schemas.microsoft.com/office/drawing/2014/main" id="{00000000-0008-0000-0000-000010020000}"/>
              </a:ext>
            </a:extLst>
          </xdr:cNvPr>
          <xdr:cNvSpPr txBox="1"/>
        </xdr:nvSpPr>
        <xdr:spPr>
          <a:xfrm>
            <a:off x="11545871" y="1933575"/>
            <a:ext cx="1146271" cy="683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rgbClr val="D1A785"/>
                </a:solidFill>
                <a:latin typeface="Meiryo UI" panose="020B0604030504040204" pitchFamily="50" charset="-128"/>
                <a:ea typeface="Meiryo UI" panose="020B0604030504040204" pitchFamily="50" charset="-128"/>
              </a:rPr>
              <a:t>14</a:t>
            </a:r>
            <a:endParaRPr kumimoji="1" lang="ja-JP" altLang="en-US" sz="2000" b="1">
              <a:solidFill>
                <a:srgbClr val="D1A785"/>
              </a:solidFill>
              <a:latin typeface="Meiryo UI" panose="020B0604030504040204" pitchFamily="50" charset="-128"/>
              <a:ea typeface="Meiryo UI" panose="020B0604030504040204" pitchFamily="50" charset="-128"/>
            </a:endParaRPr>
          </a:p>
        </xdr:txBody>
      </xdr:sp>
    </xdr:grpSp>
    <xdr:clientData/>
  </xdr:twoCellAnchor>
  <xdr:twoCellAnchor>
    <xdr:from>
      <xdr:col>1</xdr:col>
      <xdr:colOff>6719</xdr:colOff>
      <xdr:row>3</xdr:row>
      <xdr:rowOff>152440</xdr:rowOff>
    </xdr:from>
    <xdr:to>
      <xdr:col>3</xdr:col>
      <xdr:colOff>1062815</xdr:colOff>
      <xdr:row>10</xdr:row>
      <xdr:rowOff>219075</xdr:rowOff>
    </xdr:to>
    <xdr:grpSp>
      <xdr:nvGrpSpPr>
        <xdr:cNvPr id="200" name="グループ化 199">
          <a:hlinkClick xmlns:r="http://schemas.openxmlformats.org/officeDocument/2006/relationships" r:id="rId31"/>
          <a:extLst>
            <a:ext uri="{FF2B5EF4-FFF2-40B4-BE49-F238E27FC236}">
              <a16:creationId xmlns:a16="http://schemas.microsoft.com/office/drawing/2014/main" id="{00000000-0008-0000-0000-0000C8000000}"/>
            </a:ext>
          </a:extLst>
        </xdr:cNvPr>
        <xdr:cNvGrpSpPr/>
      </xdr:nvGrpSpPr>
      <xdr:grpSpPr>
        <a:xfrm>
          <a:off x="292469" y="1657390"/>
          <a:ext cx="2037171" cy="1933535"/>
          <a:chOff x="238125" y="1762836"/>
          <a:chExt cx="2085976" cy="2132890"/>
        </a:xfrm>
      </xdr:grpSpPr>
      <xdr:sp macro="" textlink="">
        <xdr:nvSpPr>
          <xdr:cNvPr id="201" name="四角形: 角を丸くする 200">
            <a:extLst>
              <a:ext uri="{FF2B5EF4-FFF2-40B4-BE49-F238E27FC236}">
                <a16:creationId xmlns:a16="http://schemas.microsoft.com/office/drawing/2014/main" id="{00000000-0008-0000-0000-0000C9000000}"/>
              </a:ext>
            </a:extLst>
          </xdr:cNvPr>
          <xdr:cNvSpPr/>
        </xdr:nvSpPr>
        <xdr:spPr>
          <a:xfrm>
            <a:off x="238125" y="1801095"/>
            <a:ext cx="2085976" cy="2094631"/>
          </a:xfrm>
          <a:prstGeom prst="roundRect">
            <a:avLst/>
          </a:prstGeom>
          <a:solidFill>
            <a:schemeClr val="bg1"/>
          </a:solidFill>
          <a:ln>
            <a:solidFill>
              <a:srgbClr val="5888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2" name="正方形/長方形 201">
            <a:hlinkClick xmlns:r="http://schemas.openxmlformats.org/officeDocument/2006/relationships" r:id="rId31"/>
            <a:extLst>
              <a:ext uri="{FF2B5EF4-FFF2-40B4-BE49-F238E27FC236}">
                <a16:creationId xmlns:a16="http://schemas.microsoft.com/office/drawing/2014/main" id="{00000000-0008-0000-0000-0000CA000000}"/>
              </a:ext>
            </a:extLst>
          </xdr:cNvPr>
          <xdr:cNvSpPr/>
        </xdr:nvSpPr>
        <xdr:spPr>
          <a:xfrm>
            <a:off x="238125" y="3073176"/>
            <a:ext cx="2085975" cy="822549"/>
          </a:xfrm>
          <a:prstGeom prst="rect">
            <a:avLst/>
          </a:prstGeom>
          <a:solidFill>
            <a:srgbClr val="5888A6"/>
          </a:solidFill>
          <a:ln>
            <a:solidFill>
              <a:srgbClr val="5888A6"/>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lt1"/>
                </a:solidFill>
                <a:effectLst/>
                <a:latin typeface="Meiryo UI" panose="020B0604030504040204" pitchFamily="50" charset="-128"/>
                <a:ea typeface="Meiryo UI" panose="020B0604030504040204" pitchFamily="50" charset="-128"/>
                <a:cs typeface="+mn-cs"/>
              </a:rPr>
              <a:t>オーダーシート</a:t>
            </a:r>
            <a:endParaRPr lang="ja-JP" altLang="ja-JP" sz="1600" b="1">
              <a:effectLst/>
              <a:latin typeface="Meiryo UI" panose="020B0604030504040204" pitchFamily="50" charset="-128"/>
              <a:ea typeface="Meiryo UI" panose="020B0604030504040204" pitchFamily="50" charset="-128"/>
            </a:endParaRPr>
          </a:p>
          <a:p>
            <a:pPr algn="ctr"/>
            <a:r>
              <a:rPr kumimoji="1" lang="ja-JP" altLang="en-US" sz="1100">
                <a:solidFill>
                  <a:schemeClr val="lt1"/>
                </a:solidFill>
                <a:effectLst/>
                <a:latin typeface="Meiryo UI" panose="020B0604030504040204" pitchFamily="50" charset="-128"/>
                <a:ea typeface="Meiryo UI" panose="020B0604030504040204" pitchFamily="50" charset="-128"/>
                <a:cs typeface="+mn-cs"/>
              </a:rPr>
              <a:t>ご注文情報</a:t>
            </a:r>
            <a:endParaRPr kumimoji="1" lang="ja-JP" altLang="en-US" sz="1100">
              <a:latin typeface="Meiryo UI" panose="020B0604030504040204" pitchFamily="50" charset="-128"/>
              <a:ea typeface="Meiryo UI" panose="020B0604030504040204" pitchFamily="50" charset="-128"/>
            </a:endParaRPr>
          </a:p>
        </xdr:txBody>
      </xdr:sp>
      <xdr:sp macro="" textlink="">
        <xdr:nvSpPr>
          <xdr:cNvPr id="203" name="テキスト ボックス 202">
            <a:extLst>
              <a:ext uri="{FF2B5EF4-FFF2-40B4-BE49-F238E27FC236}">
                <a16:creationId xmlns:a16="http://schemas.microsoft.com/office/drawing/2014/main" id="{00000000-0008-0000-0000-0000CB000000}"/>
              </a:ext>
            </a:extLst>
          </xdr:cNvPr>
          <xdr:cNvSpPr txBox="1"/>
        </xdr:nvSpPr>
        <xdr:spPr>
          <a:xfrm>
            <a:off x="361950" y="1762836"/>
            <a:ext cx="497124" cy="6859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chemeClr val="tx1">
                    <a:lumMod val="65000"/>
                    <a:lumOff val="35000"/>
                  </a:schemeClr>
                </a:solidFill>
                <a:latin typeface="Meiryo UI" panose="020B0604030504040204" pitchFamily="50" charset="-128"/>
                <a:ea typeface="Meiryo UI" panose="020B0604030504040204" pitchFamily="50" charset="-128"/>
              </a:rPr>
              <a:t>1</a:t>
            </a:r>
            <a:endParaRPr kumimoji="1" lang="ja-JP" altLang="en-US" sz="2000" b="1">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204" name="正方形/長方形 203">
            <a:extLst>
              <a:ext uri="{FF2B5EF4-FFF2-40B4-BE49-F238E27FC236}">
                <a16:creationId xmlns:a16="http://schemas.microsoft.com/office/drawing/2014/main" id="{00000000-0008-0000-0000-0000CC000000}"/>
              </a:ext>
            </a:extLst>
          </xdr:cNvPr>
          <xdr:cNvSpPr/>
        </xdr:nvSpPr>
        <xdr:spPr>
          <a:xfrm>
            <a:off x="1695449" y="1800224"/>
            <a:ext cx="628651" cy="428625"/>
          </a:xfrm>
          <a:prstGeom prst="rect">
            <a:avLst/>
          </a:prstGeom>
          <a:solidFill>
            <a:sysClr val="window" lastClr="FFFFFF"/>
          </a:solidFill>
          <a:ln>
            <a:solidFill>
              <a:srgbClr val="5888A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5" name="テキスト ボックス 204">
            <a:extLst>
              <a:ext uri="{FF2B5EF4-FFF2-40B4-BE49-F238E27FC236}">
                <a16:creationId xmlns:a16="http://schemas.microsoft.com/office/drawing/2014/main" id="{00000000-0008-0000-0000-0000CD000000}"/>
              </a:ext>
            </a:extLst>
          </xdr:cNvPr>
          <xdr:cNvSpPr txBox="1"/>
        </xdr:nvSpPr>
        <xdr:spPr>
          <a:xfrm>
            <a:off x="1733177" y="1828989"/>
            <a:ext cx="543739" cy="388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1400" b="1">
                <a:solidFill>
                  <a:srgbClr val="C00000"/>
                </a:solidFill>
                <a:latin typeface="Meiryo UI" panose="020B0604030504040204" pitchFamily="50" charset="-128"/>
                <a:ea typeface="Meiryo UI" panose="020B0604030504040204" pitchFamily="50" charset="-128"/>
              </a:rPr>
              <a:t>入力</a:t>
            </a:r>
            <a:endParaRPr kumimoji="1" lang="ja-JP" altLang="en-US" sz="1600" b="1">
              <a:solidFill>
                <a:srgbClr val="C00000"/>
              </a:solidFill>
              <a:latin typeface="Meiryo UI" panose="020B0604030504040204" pitchFamily="50" charset="-128"/>
              <a:ea typeface="Meiryo UI" panose="020B0604030504040204" pitchFamily="50" charset="-128"/>
            </a:endParaRPr>
          </a:p>
        </xdr:txBody>
      </xdr:sp>
    </xdr:grpSp>
    <xdr:clientData/>
  </xdr:twoCellAnchor>
  <xdr:twoCellAnchor>
    <xdr:from>
      <xdr:col>3</xdr:col>
      <xdr:colOff>1475896</xdr:colOff>
      <xdr:row>3</xdr:row>
      <xdr:rowOff>152439</xdr:rowOff>
    </xdr:from>
    <xdr:to>
      <xdr:col>4</xdr:col>
      <xdr:colOff>1455667</xdr:colOff>
      <xdr:row>10</xdr:row>
      <xdr:rowOff>219075</xdr:rowOff>
    </xdr:to>
    <xdr:grpSp>
      <xdr:nvGrpSpPr>
        <xdr:cNvPr id="207" name="グループ化 206">
          <a:hlinkClick xmlns:r="http://schemas.openxmlformats.org/officeDocument/2006/relationships" r:id="rId32"/>
          <a:extLst>
            <a:ext uri="{FF2B5EF4-FFF2-40B4-BE49-F238E27FC236}">
              <a16:creationId xmlns:a16="http://schemas.microsoft.com/office/drawing/2014/main" id="{00000000-0008-0000-0000-0000CF000000}"/>
            </a:ext>
          </a:extLst>
        </xdr:cNvPr>
        <xdr:cNvGrpSpPr/>
      </xdr:nvGrpSpPr>
      <xdr:grpSpPr>
        <a:xfrm>
          <a:off x="2742721" y="1657389"/>
          <a:ext cx="2037171" cy="1933536"/>
          <a:chOff x="2581275" y="1762835"/>
          <a:chExt cx="2085976" cy="2132891"/>
        </a:xfrm>
      </xdr:grpSpPr>
      <xdr:pic>
        <xdr:nvPicPr>
          <xdr:cNvPr id="208" name="図 207">
            <a:extLst>
              <a:ext uri="{FF2B5EF4-FFF2-40B4-BE49-F238E27FC236}">
                <a16:creationId xmlns:a16="http://schemas.microsoft.com/office/drawing/2014/main" id="{00000000-0008-0000-0000-0000D0000000}"/>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49669"/>
          <a:stretch/>
        </xdr:blipFill>
        <xdr:spPr>
          <a:xfrm>
            <a:off x="3238500" y="1805841"/>
            <a:ext cx="857250" cy="1278355"/>
          </a:xfrm>
          <a:prstGeom prst="rect">
            <a:avLst/>
          </a:prstGeom>
        </xdr:spPr>
      </xdr:pic>
      <xdr:sp macro="" textlink="">
        <xdr:nvSpPr>
          <xdr:cNvPr id="209" name="四角形: 角を丸くする 208">
            <a:extLst>
              <a:ext uri="{FF2B5EF4-FFF2-40B4-BE49-F238E27FC236}">
                <a16:creationId xmlns:a16="http://schemas.microsoft.com/office/drawing/2014/main" id="{00000000-0008-0000-0000-0000D1000000}"/>
              </a:ext>
            </a:extLst>
          </xdr:cNvPr>
          <xdr:cNvSpPr/>
        </xdr:nvSpPr>
        <xdr:spPr>
          <a:xfrm>
            <a:off x="2581275" y="1801095"/>
            <a:ext cx="2085976" cy="2094631"/>
          </a:xfrm>
          <a:prstGeom prst="roundRect">
            <a:avLst/>
          </a:prstGeom>
          <a:no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1" name="正方形/長方形 210">
            <a:extLst>
              <a:ext uri="{FF2B5EF4-FFF2-40B4-BE49-F238E27FC236}">
                <a16:creationId xmlns:a16="http://schemas.microsoft.com/office/drawing/2014/main" id="{00000000-0008-0000-0000-0000D3000000}"/>
              </a:ext>
            </a:extLst>
          </xdr:cNvPr>
          <xdr:cNvSpPr/>
        </xdr:nvSpPr>
        <xdr:spPr>
          <a:xfrm>
            <a:off x="2581275" y="3073176"/>
            <a:ext cx="2085975" cy="822549"/>
          </a:xfrm>
          <a:prstGeom prst="rect">
            <a:avLst/>
          </a:prstGeom>
          <a:solidFill>
            <a:schemeClr val="accent2">
              <a:lumMod val="75000"/>
            </a:schemeClr>
          </a:solidFill>
          <a:ln>
            <a:solidFill>
              <a:schemeClr val="accent2">
                <a:lumMod val="7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lt1"/>
                </a:solidFill>
                <a:effectLst/>
                <a:latin typeface="Meiryo UI" panose="020B0604030504040204" pitchFamily="50" charset="-128"/>
                <a:ea typeface="Meiryo UI" panose="020B0604030504040204" pitchFamily="50" charset="-128"/>
                <a:cs typeface="+mn-cs"/>
              </a:rPr>
              <a:t>胡蝶蘭オーダーシート</a:t>
            </a:r>
            <a:endParaRPr lang="ja-JP" altLang="ja-JP" sz="1600" b="1">
              <a:effectLst/>
              <a:latin typeface="Meiryo UI" panose="020B0604030504040204" pitchFamily="50" charset="-128"/>
              <a:ea typeface="Meiryo UI" panose="020B0604030504040204" pitchFamily="50" charset="-128"/>
            </a:endParaRPr>
          </a:p>
          <a:p>
            <a:pPr algn="ctr"/>
            <a:r>
              <a:rPr kumimoji="1" lang="ja-JP" altLang="en-US" sz="1100">
                <a:solidFill>
                  <a:schemeClr val="lt1"/>
                </a:solidFill>
                <a:effectLst/>
                <a:latin typeface="Meiryo UI" panose="020B0604030504040204" pitchFamily="50" charset="-128"/>
                <a:ea typeface="Meiryo UI" panose="020B0604030504040204" pitchFamily="50" charset="-128"/>
                <a:cs typeface="+mn-cs"/>
              </a:rPr>
              <a:t>ご注文情報</a:t>
            </a:r>
            <a:endParaRPr kumimoji="1" lang="ja-JP" altLang="en-US" sz="1100">
              <a:latin typeface="Meiryo UI" panose="020B0604030504040204" pitchFamily="50" charset="-128"/>
              <a:ea typeface="Meiryo UI" panose="020B0604030504040204" pitchFamily="50" charset="-128"/>
            </a:endParaRPr>
          </a:p>
        </xdr:txBody>
      </xdr:sp>
      <xdr:sp macro="" textlink="">
        <xdr:nvSpPr>
          <xdr:cNvPr id="213" name="テキスト ボックス 212">
            <a:extLst>
              <a:ext uri="{FF2B5EF4-FFF2-40B4-BE49-F238E27FC236}">
                <a16:creationId xmlns:a16="http://schemas.microsoft.com/office/drawing/2014/main" id="{00000000-0008-0000-0000-0000D5000000}"/>
              </a:ext>
            </a:extLst>
          </xdr:cNvPr>
          <xdr:cNvSpPr txBox="1"/>
        </xdr:nvSpPr>
        <xdr:spPr>
          <a:xfrm>
            <a:off x="2705100" y="1762835"/>
            <a:ext cx="497124" cy="6859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2000" b="1">
                <a:solidFill>
                  <a:schemeClr val="tx1">
                    <a:lumMod val="65000"/>
                    <a:lumOff val="35000"/>
                  </a:schemeClr>
                </a:solidFill>
                <a:latin typeface="Meiryo UI" panose="020B0604030504040204" pitchFamily="50" charset="-128"/>
                <a:ea typeface="Meiryo UI" panose="020B0604030504040204" pitchFamily="50" charset="-128"/>
              </a:rPr>
              <a:t>2</a:t>
            </a:r>
            <a:endParaRPr kumimoji="1" lang="ja-JP" altLang="en-US" sz="2000" b="1">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215" name="正方形/長方形 214">
            <a:extLst>
              <a:ext uri="{FF2B5EF4-FFF2-40B4-BE49-F238E27FC236}">
                <a16:creationId xmlns:a16="http://schemas.microsoft.com/office/drawing/2014/main" id="{00000000-0008-0000-0000-0000D7000000}"/>
              </a:ext>
            </a:extLst>
          </xdr:cNvPr>
          <xdr:cNvSpPr/>
        </xdr:nvSpPr>
        <xdr:spPr>
          <a:xfrm>
            <a:off x="4038600" y="1800221"/>
            <a:ext cx="628651" cy="428625"/>
          </a:xfrm>
          <a:prstGeom prst="rect">
            <a:avLst/>
          </a:prstGeom>
          <a:solidFill>
            <a:sysClr val="window" lastClr="FFFFFF"/>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6" name="テキスト ボックス 215">
            <a:extLst>
              <a:ext uri="{FF2B5EF4-FFF2-40B4-BE49-F238E27FC236}">
                <a16:creationId xmlns:a16="http://schemas.microsoft.com/office/drawing/2014/main" id="{00000000-0008-0000-0000-0000D8000000}"/>
              </a:ext>
            </a:extLst>
          </xdr:cNvPr>
          <xdr:cNvSpPr txBox="1"/>
        </xdr:nvSpPr>
        <xdr:spPr>
          <a:xfrm>
            <a:off x="4076328" y="1828989"/>
            <a:ext cx="543739" cy="388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1400" b="1">
                <a:solidFill>
                  <a:srgbClr val="C00000"/>
                </a:solidFill>
                <a:latin typeface="Meiryo UI" panose="020B0604030504040204" pitchFamily="50" charset="-128"/>
                <a:ea typeface="Meiryo UI" panose="020B0604030504040204" pitchFamily="50" charset="-128"/>
              </a:rPr>
              <a:t>入力</a:t>
            </a:r>
            <a:endParaRPr kumimoji="1" lang="ja-JP" altLang="en-US" sz="1600" b="1">
              <a:solidFill>
                <a:srgbClr val="C00000"/>
              </a:solidFill>
              <a:latin typeface="Meiryo UI" panose="020B0604030504040204" pitchFamily="50" charset="-128"/>
              <a:ea typeface="Meiryo UI" panose="020B0604030504040204" pitchFamily="50" charset="-128"/>
            </a:endParaRPr>
          </a:p>
        </xdr:txBody>
      </xdr:sp>
    </xdr:grpSp>
    <xdr:clientData/>
  </xdr:twoCellAnchor>
  <xdr:twoCellAnchor>
    <xdr:from>
      <xdr:col>6</xdr:col>
      <xdr:colOff>5095875</xdr:colOff>
      <xdr:row>11</xdr:row>
      <xdr:rowOff>208491</xdr:rowOff>
    </xdr:from>
    <xdr:to>
      <xdr:col>7</xdr:col>
      <xdr:colOff>828675</xdr:colOff>
      <xdr:row>13</xdr:row>
      <xdr:rowOff>190499</xdr:rowOff>
    </xdr:to>
    <xdr:sp macro="" textlink="">
      <xdr:nvSpPr>
        <xdr:cNvPr id="566" name="テキスト ボックス 565">
          <a:extLst>
            <a:ext uri="{FF2B5EF4-FFF2-40B4-BE49-F238E27FC236}">
              <a16:creationId xmlns:a16="http://schemas.microsoft.com/office/drawing/2014/main" id="{00000000-0008-0000-0000-000036020000}"/>
            </a:ext>
          </a:extLst>
        </xdr:cNvPr>
        <xdr:cNvSpPr txBox="1"/>
      </xdr:nvSpPr>
      <xdr:spPr>
        <a:xfrm>
          <a:off x="11544300" y="3847041"/>
          <a:ext cx="1685925" cy="524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u="none">
              <a:solidFill>
                <a:schemeClr val="tx1">
                  <a:lumMod val="75000"/>
                  <a:lumOff val="25000"/>
                </a:schemeClr>
              </a:solidFill>
              <a:latin typeface="游ゴシック" panose="020B0400000000000000" pitchFamily="50" charset="-128"/>
              <a:ea typeface="游ゴシック" panose="020B0400000000000000" pitchFamily="50" charset="-128"/>
            </a:rPr>
            <a:t>高砂（壇上装花）・</a:t>
          </a:r>
          <a:endParaRPr kumimoji="1" lang="en-US" altLang="ja-JP" sz="900" b="1" u="none">
            <a:solidFill>
              <a:schemeClr val="tx1">
                <a:lumMod val="75000"/>
                <a:lumOff val="25000"/>
              </a:schemeClr>
            </a:solidFill>
            <a:latin typeface="游ゴシック" panose="020B0400000000000000" pitchFamily="50" charset="-128"/>
            <a:ea typeface="游ゴシック" panose="020B0400000000000000" pitchFamily="50" charset="-128"/>
          </a:endParaRPr>
        </a:p>
        <a:p>
          <a:pPr algn="l"/>
          <a:r>
            <a:rPr kumimoji="1" lang="ja-JP" altLang="en-US" sz="900" b="1" u="none">
              <a:solidFill>
                <a:schemeClr val="tx1">
                  <a:lumMod val="75000"/>
                  <a:lumOff val="25000"/>
                </a:schemeClr>
              </a:solidFill>
              <a:latin typeface="游ゴシック" panose="020B0400000000000000" pitchFamily="50" charset="-128"/>
              <a:ea typeface="游ゴシック" panose="020B0400000000000000" pitchFamily="50" charset="-128"/>
            </a:rPr>
            <a:t>テーブルアレンジ</a:t>
          </a:r>
        </a:p>
        <a:p>
          <a:pPr algn="l"/>
          <a:r>
            <a:rPr kumimoji="1" lang="ja-JP" altLang="en-US" sz="900" b="1" u="none">
              <a:solidFill>
                <a:schemeClr val="tx1">
                  <a:lumMod val="75000"/>
                  <a:lumOff val="25000"/>
                </a:schemeClr>
              </a:solidFill>
              <a:latin typeface="游ゴシック" panose="020B0400000000000000" pitchFamily="50" charset="-128"/>
              <a:ea typeface="游ゴシック" panose="020B0400000000000000" pitchFamily="50" charset="-128"/>
            </a:rPr>
            <a:t>　</a:t>
          </a:r>
          <a:endParaRPr kumimoji="1" lang="en-US" altLang="ja-JP" sz="900" b="1" u="none">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clientData/>
  </xdr:twoCellAnchor>
  <xdr:twoCellAnchor>
    <xdr:from>
      <xdr:col>5</xdr:col>
      <xdr:colOff>1381125</xdr:colOff>
      <xdr:row>6</xdr:row>
      <xdr:rowOff>140476</xdr:rowOff>
    </xdr:from>
    <xdr:to>
      <xdr:col>7</xdr:col>
      <xdr:colOff>647700</xdr:colOff>
      <xdr:row>34</xdr:row>
      <xdr:rowOff>244491</xdr:rowOff>
    </xdr:to>
    <xdr:grpSp>
      <xdr:nvGrpSpPr>
        <xdr:cNvPr id="86" name="グループ化 85">
          <a:extLst>
            <a:ext uri="{FF2B5EF4-FFF2-40B4-BE49-F238E27FC236}">
              <a16:creationId xmlns:a16="http://schemas.microsoft.com/office/drawing/2014/main" id="{00000000-0008-0000-0000-000056000000}"/>
            </a:ext>
          </a:extLst>
        </xdr:cNvPr>
        <xdr:cNvGrpSpPr/>
      </xdr:nvGrpSpPr>
      <xdr:grpSpPr>
        <a:xfrm>
          <a:off x="6410325" y="2445526"/>
          <a:ext cx="7362825" cy="7581140"/>
          <a:chOff x="6410325" y="2445526"/>
          <a:chExt cx="7362825" cy="7581140"/>
        </a:xfrm>
      </xdr:grpSpPr>
      <xdr:sp macro="" textlink="">
        <xdr:nvSpPr>
          <xdr:cNvPr id="481" name="テキスト ボックス 480">
            <a:extLst>
              <a:ext uri="{FF2B5EF4-FFF2-40B4-BE49-F238E27FC236}">
                <a16:creationId xmlns:a16="http://schemas.microsoft.com/office/drawing/2014/main" id="{00000000-0008-0000-0000-0000E1010000}"/>
              </a:ext>
            </a:extLst>
          </xdr:cNvPr>
          <xdr:cNvSpPr txBox="1"/>
        </xdr:nvSpPr>
        <xdr:spPr>
          <a:xfrm>
            <a:off x="8143875" y="3847041"/>
            <a:ext cx="1685925" cy="524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u="none">
                <a:solidFill>
                  <a:schemeClr val="tx1">
                    <a:lumMod val="75000"/>
                    <a:lumOff val="25000"/>
                  </a:schemeClr>
                </a:solidFill>
                <a:latin typeface="游ゴシック" panose="020B0400000000000000" pitchFamily="50" charset="-128"/>
                <a:ea typeface="游ゴシック" panose="020B0400000000000000" pitchFamily="50" charset="-128"/>
              </a:rPr>
              <a:t>アレンジメント（大）</a:t>
            </a:r>
            <a:endParaRPr kumimoji="1" lang="en-US" altLang="ja-JP" sz="900" b="1" u="none">
              <a:solidFill>
                <a:schemeClr val="tx1">
                  <a:lumMod val="75000"/>
                  <a:lumOff val="25000"/>
                </a:schemeClr>
              </a:solidFill>
              <a:latin typeface="游ゴシック" panose="020B0400000000000000" pitchFamily="50" charset="-128"/>
              <a:ea typeface="游ゴシック" panose="020B0400000000000000" pitchFamily="50" charset="-128"/>
            </a:endParaRPr>
          </a:p>
          <a:p>
            <a:pPr algn="l"/>
            <a:r>
              <a:rPr kumimoji="1" lang="ja-JP" altLang="en-US" sz="900" b="1" u="none">
                <a:solidFill>
                  <a:schemeClr val="tx1">
                    <a:lumMod val="75000"/>
                    <a:lumOff val="25000"/>
                  </a:schemeClr>
                </a:solidFill>
                <a:latin typeface="游ゴシック" panose="020B0400000000000000" pitchFamily="50" charset="-128"/>
                <a:ea typeface="游ゴシック" panose="020B0400000000000000" pitchFamily="50" charset="-128"/>
              </a:rPr>
              <a:t>　</a:t>
            </a:r>
            <a:endParaRPr kumimoji="1" lang="en-US" altLang="ja-JP" sz="900" b="1" u="none">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sp macro="" textlink="">
        <xdr:nvSpPr>
          <xdr:cNvPr id="499" name="テキスト ボックス 498">
            <a:extLst>
              <a:ext uri="{FF2B5EF4-FFF2-40B4-BE49-F238E27FC236}">
                <a16:creationId xmlns:a16="http://schemas.microsoft.com/office/drawing/2014/main" id="{00000000-0008-0000-0000-0000F3010000}"/>
              </a:ext>
            </a:extLst>
          </xdr:cNvPr>
          <xdr:cNvSpPr txBox="1"/>
        </xdr:nvSpPr>
        <xdr:spPr>
          <a:xfrm>
            <a:off x="9829801" y="7772400"/>
            <a:ext cx="1752600"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バースデーケーキアレンジ</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a:p>
            <a:pPr algn="l"/>
            <a:r>
              <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rPr>
              <a:t>7,700</a:t>
            </a:r>
            <a:r>
              <a:rPr kumimoji="1" lang="ja-JP" altLang="en-US" sz="900" b="0">
                <a:solidFill>
                  <a:schemeClr val="tx1">
                    <a:lumMod val="75000"/>
                    <a:lumOff val="25000"/>
                  </a:schemeClr>
                </a:solidFill>
                <a:latin typeface="游ゴシック" panose="020B0400000000000000" pitchFamily="50" charset="-128"/>
                <a:ea typeface="游ゴシック" panose="020B0400000000000000" pitchFamily="50" charset="-128"/>
              </a:rPr>
              <a:t>円～お引き受け可能</a:t>
            </a:r>
            <a:endPar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sp macro="" textlink="">
        <xdr:nvSpPr>
          <xdr:cNvPr id="69" name="テキスト ボックス 68">
            <a:extLst>
              <a:ext uri="{FF2B5EF4-FFF2-40B4-BE49-F238E27FC236}">
                <a16:creationId xmlns:a16="http://schemas.microsoft.com/office/drawing/2014/main" id="{00000000-0008-0000-0000-000045000000}"/>
              </a:ext>
            </a:extLst>
          </xdr:cNvPr>
          <xdr:cNvSpPr txBox="1"/>
        </xdr:nvSpPr>
        <xdr:spPr>
          <a:xfrm>
            <a:off x="6419851" y="5852582"/>
            <a:ext cx="1695450" cy="529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ヒノキスタンド花　</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a:p>
            <a:pPr algn="l"/>
            <a:r>
              <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rPr>
              <a:t>22,000</a:t>
            </a:r>
            <a:r>
              <a:rPr kumimoji="1" lang="ja-JP" altLang="en-US" sz="900" b="0">
                <a:solidFill>
                  <a:schemeClr val="tx1">
                    <a:lumMod val="75000"/>
                    <a:lumOff val="25000"/>
                  </a:schemeClr>
                </a:solidFill>
                <a:latin typeface="游ゴシック" panose="020B0400000000000000" pitchFamily="50" charset="-128"/>
                <a:ea typeface="游ゴシック" panose="020B0400000000000000" pitchFamily="50" charset="-128"/>
              </a:rPr>
              <a:t>円～お引き受け可能</a:t>
            </a:r>
            <a:endPar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sp macro="" textlink="">
        <xdr:nvSpPr>
          <xdr:cNvPr id="79" name="テキスト ボックス 78">
            <a:extLst>
              <a:ext uri="{FF2B5EF4-FFF2-40B4-BE49-F238E27FC236}">
                <a16:creationId xmlns:a16="http://schemas.microsoft.com/office/drawing/2014/main" id="{00000000-0008-0000-0000-00004F000000}"/>
              </a:ext>
            </a:extLst>
          </xdr:cNvPr>
          <xdr:cNvSpPr txBox="1"/>
        </xdr:nvSpPr>
        <xdr:spPr>
          <a:xfrm>
            <a:off x="8134350" y="5849408"/>
            <a:ext cx="1609725" cy="5513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スタンド花　</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a:p>
            <a:pPr algn="l"/>
            <a:r>
              <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rPr>
              <a:t>33,000</a:t>
            </a:r>
            <a:r>
              <a:rPr kumimoji="1" lang="ja-JP" altLang="en-US" sz="900" b="0">
                <a:solidFill>
                  <a:schemeClr val="tx1">
                    <a:lumMod val="75000"/>
                    <a:lumOff val="25000"/>
                  </a:schemeClr>
                </a:solidFill>
                <a:latin typeface="游ゴシック" panose="020B0400000000000000" pitchFamily="50" charset="-128"/>
                <a:ea typeface="游ゴシック" panose="020B0400000000000000" pitchFamily="50" charset="-128"/>
              </a:rPr>
              <a:t>円～お引き受け可能</a:t>
            </a:r>
            <a:endPar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sp macro="" textlink="">
        <xdr:nvSpPr>
          <xdr:cNvPr id="118" name="テキスト ボックス 117">
            <a:extLst>
              <a:ext uri="{FF2B5EF4-FFF2-40B4-BE49-F238E27FC236}">
                <a16:creationId xmlns:a16="http://schemas.microsoft.com/office/drawing/2014/main" id="{00000000-0008-0000-0000-000076000000}"/>
              </a:ext>
            </a:extLst>
          </xdr:cNvPr>
          <xdr:cNvSpPr txBox="1"/>
        </xdr:nvSpPr>
        <xdr:spPr>
          <a:xfrm>
            <a:off x="9858376" y="5853642"/>
            <a:ext cx="1638299" cy="509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プレミアムスタンド花　</a:t>
            </a:r>
            <a:endPar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endParaRPr>
          </a:p>
          <a:p>
            <a:pPr algn="l"/>
            <a:r>
              <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rPr>
              <a:t>44,000</a:t>
            </a:r>
            <a:r>
              <a:rPr kumimoji="1" lang="ja-JP" altLang="en-US" sz="900" b="0">
                <a:solidFill>
                  <a:schemeClr val="tx1">
                    <a:lumMod val="75000"/>
                    <a:lumOff val="25000"/>
                  </a:schemeClr>
                </a:solidFill>
                <a:latin typeface="游ゴシック" panose="020B0400000000000000" pitchFamily="50" charset="-128"/>
                <a:ea typeface="游ゴシック" panose="020B0400000000000000" pitchFamily="50" charset="-128"/>
              </a:rPr>
              <a:t>円～お引き受け可能</a:t>
            </a:r>
            <a:endParaRPr kumimoji="1" lang="en-US" altLang="ja-JP" sz="900" b="0">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sp macro="" textlink="">
        <xdr:nvSpPr>
          <xdr:cNvPr id="515" name="テキスト ボックス 514">
            <a:extLst>
              <a:ext uri="{FF2B5EF4-FFF2-40B4-BE49-F238E27FC236}">
                <a16:creationId xmlns:a16="http://schemas.microsoft.com/office/drawing/2014/main" id="{00000000-0008-0000-0000-000003020000}"/>
              </a:ext>
            </a:extLst>
          </xdr:cNvPr>
          <xdr:cNvSpPr txBox="1"/>
        </xdr:nvSpPr>
        <xdr:spPr>
          <a:xfrm>
            <a:off x="6410325" y="3848100"/>
            <a:ext cx="1800225" cy="590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u="none">
                <a:solidFill>
                  <a:schemeClr val="tx1">
                    <a:lumMod val="75000"/>
                    <a:lumOff val="25000"/>
                  </a:schemeClr>
                </a:solidFill>
                <a:latin typeface="游ゴシック" panose="020B0400000000000000" pitchFamily="50" charset="-128"/>
                <a:ea typeface="游ゴシック" panose="020B0400000000000000" pitchFamily="50" charset="-128"/>
              </a:rPr>
              <a:t>アレンジメント（小）</a:t>
            </a:r>
            <a:endParaRPr kumimoji="1" lang="en-US" altLang="ja-JP" sz="900" b="1" u="none">
              <a:solidFill>
                <a:schemeClr val="tx1">
                  <a:lumMod val="75000"/>
                  <a:lumOff val="25000"/>
                </a:schemeClr>
              </a:solidFill>
              <a:latin typeface="游ゴシック" panose="020B0400000000000000" pitchFamily="50" charset="-128"/>
              <a:ea typeface="游ゴシック" panose="020B0400000000000000" pitchFamily="50" charset="-128"/>
            </a:endParaRPr>
          </a:p>
          <a:p>
            <a:pPr algn="l"/>
            <a:r>
              <a:rPr kumimoji="1" lang="en-US" altLang="ja-JP" sz="900" b="0" u="none">
                <a:solidFill>
                  <a:schemeClr val="tx1">
                    <a:lumMod val="75000"/>
                    <a:lumOff val="25000"/>
                  </a:schemeClr>
                </a:solidFill>
                <a:latin typeface="游ゴシック" panose="020B0400000000000000" pitchFamily="50" charset="-128"/>
                <a:ea typeface="游ゴシック" panose="020B0400000000000000" pitchFamily="50" charset="-128"/>
              </a:rPr>
              <a:t>1,600</a:t>
            </a:r>
            <a:r>
              <a:rPr kumimoji="1" lang="ja-JP" altLang="en-US" sz="900" b="0" u="none">
                <a:solidFill>
                  <a:schemeClr val="tx1">
                    <a:lumMod val="75000"/>
                    <a:lumOff val="25000"/>
                  </a:schemeClr>
                </a:solidFill>
                <a:latin typeface="游ゴシック" panose="020B0400000000000000" pitchFamily="50" charset="-128"/>
                <a:ea typeface="游ゴシック" panose="020B0400000000000000" pitchFamily="50" charset="-128"/>
              </a:rPr>
              <a:t>円～お引き受け可能</a:t>
            </a:r>
            <a:endParaRPr kumimoji="1" lang="en-US" altLang="ja-JP" sz="900" b="0" u="none">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sp macro="" textlink="">
        <xdr:nvSpPr>
          <xdr:cNvPr id="516" name="テキスト ボックス 515">
            <a:extLst>
              <a:ext uri="{FF2B5EF4-FFF2-40B4-BE49-F238E27FC236}">
                <a16:creationId xmlns:a16="http://schemas.microsoft.com/office/drawing/2014/main" id="{00000000-0008-0000-0000-000004020000}"/>
              </a:ext>
            </a:extLst>
          </xdr:cNvPr>
          <xdr:cNvSpPr txBox="1"/>
        </xdr:nvSpPr>
        <xdr:spPr>
          <a:xfrm>
            <a:off x="6438900" y="7772400"/>
            <a:ext cx="1457325" cy="238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花束　</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sp macro="" textlink="">
        <xdr:nvSpPr>
          <xdr:cNvPr id="517" name="テキスト ボックス 516">
            <a:extLst>
              <a:ext uri="{FF2B5EF4-FFF2-40B4-BE49-F238E27FC236}">
                <a16:creationId xmlns:a16="http://schemas.microsoft.com/office/drawing/2014/main" id="{00000000-0008-0000-0000-000005020000}"/>
              </a:ext>
            </a:extLst>
          </xdr:cNvPr>
          <xdr:cNvSpPr txBox="1"/>
        </xdr:nvSpPr>
        <xdr:spPr>
          <a:xfrm>
            <a:off x="6429375" y="9786408"/>
            <a:ext cx="1457325" cy="240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セット商品</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pic>
        <xdr:nvPicPr>
          <xdr:cNvPr id="47" name="図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8220076" y="4419601"/>
            <a:ext cx="1390649" cy="1390649"/>
          </a:xfrm>
          <a:prstGeom prst="rect">
            <a:avLst/>
          </a:prstGeom>
        </xdr:spPr>
      </xdr:pic>
      <xdr:pic>
        <xdr:nvPicPr>
          <xdr:cNvPr id="465" name="図 464">
            <a:extLst>
              <a:ext uri="{FF2B5EF4-FFF2-40B4-BE49-F238E27FC236}">
                <a16:creationId xmlns:a16="http://schemas.microsoft.com/office/drawing/2014/main" id="{00000000-0008-0000-0000-0000D101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6493651" y="2445526"/>
            <a:ext cx="1390649" cy="1390649"/>
          </a:xfrm>
          <a:prstGeom prst="rect">
            <a:avLst/>
          </a:prstGeom>
        </xdr:spPr>
      </xdr:pic>
      <xdr:pic>
        <xdr:nvPicPr>
          <xdr:cNvPr id="467" name="図 466">
            <a:extLst>
              <a:ext uri="{FF2B5EF4-FFF2-40B4-BE49-F238E27FC236}">
                <a16:creationId xmlns:a16="http://schemas.microsoft.com/office/drawing/2014/main" id="{00000000-0008-0000-0000-0000D301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500775" y="4424325"/>
            <a:ext cx="1385925" cy="1385925"/>
          </a:xfrm>
          <a:prstGeom prst="rect">
            <a:avLst/>
          </a:prstGeom>
        </xdr:spPr>
      </xdr:pic>
      <xdr:pic>
        <xdr:nvPicPr>
          <xdr:cNvPr id="469" name="図 468">
            <a:extLst>
              <a:ext uri="{FF2B5EF4-FFF2-40B4-BE49-F238E27FC236}">
                <a16:creationId xmlns:a16="http://schemas.microsoft.com/office/drawing/2014/main" id="{00000000-0008-0000-0000-0000D501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8220076" y="8382001"/>
            <a:ext cx="1390649" cy="1390649"/>
          </a:xfrm>
          <a:prstGeom prst="rect">
            <a:avLst/>
          </a:prstGeom>
        </xdr:spPr>
      </xdr:pic>
      <xdr:pic>
        <xdr:nvPicPr>
          <xdr:cNvPr id="548" name="図 547">
            <a:extLst>
              <a:ext uri="{FF2B5EF4-FFF2-40B4-BE49-F238E27FC236}">
                <a16:creationId xmlns:a16="http://schemas.microsoft.com/office/drawing/2014/main" id="{00000000-0008-0000-0000-00002402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220076" y="2447926"/>
            <a:ext cx="1390649" cy="1390649"/>
          </a:xfrm>
          <a:prstGeom prst="rect">
            <a:avLst/>
          </a:prstGeom>
        </xdr:spPr>
      </xdr:pic>
      <xdr:pic>
        <xdr:nvPicPr>
          <xdr:cNvPr id="559" name="図 558">
            <a:extLst>
              <a:ext uri="{FF2B5EF4-FFF2-40B4-BE49-F238E27FC236}">
                <a16:creationId xmlns:a16="http://schemas.microsoft.com/office/drawing/2014/main" id="{00000000-0008-0000-0000-00002F02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1620501" y="2447926"/>
            <a:ext cx="1390649" cy="1390649"/>
          </a:xfrm>
          <a:prstGeom prst="rect">
            <a:avLst/>
          </a:prstGeom>
        </xdr:spPr>
      </xdr:pic>
      <xdr:pic>
        <xdr:nvPicPr>
          <xdr:cNvPr id="562" name="図 561">
            <a:extLst>
              <a:ext uri="{FF2B5EF4-FFF2-40B4-BE49-F238E27FC236}">
                <a16:creationId xmlns:a16="http://schemas.microsoft.com/office/drawing/2014/main" id="{00000000-0008-0000-0000-00003202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9925051" y="2457451"/>
            <a:ext cx="1390650" cy="1390650"/>
          </a:xfrm>
          <a:prstGeom prst="rect">
            <a:avLst/>
          </a:prstGeom>
        </xdr:spPr>
      </xdr:pic>
      <xdr:sp macro="" textlink="">
        <xdr:nvSpPr>
          <xdr:cNvPr id="565" name="テキスト ボックス 564">
            <a:extLst>
              <a:ext uri="{FF2B5EF4-FFF2-40B4-BE49-F238E27FC236}">
                <a16:creationId xmlns:a16="http://schemas.microsoft.com/office/drawing/2014/main" id="{00000000-0008-0000-0000-000035020000}"/>
              </a:ext>
            </a:extLst>
          </xdr:cNvPr>
          <xdr:cNvSpPr txBox="1"/>
        </xdr:nvSpPr>
        <xdr:spPr>
          <a:xfrm>
            <a:off x="9877425" y="3847041"/>
            <a:ext cx="1685925" cy="524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u="none">
                <a:solidFill>
                  <a:schemeClr val="tx1">
                    <a:lumMod val="75000"/>
                    <a:lumOff val="25000"/>
                  </a:schemeClr>
                </a:solidFill>
                <a:latin typeface="游ゴシック" panose="020B0400000000000000" pitchFamily="50" charset="-128"/>
                <a:ea typeface="游ゴシック" panose="020B0400000000000000" pitchFamily="50" charset="-128"/>
              </a:rPr>
              <a:t>壺活け　</a:t>
            </a:r>
            <a:endParaRPr kumimoji="1" lang="en-US" altLang="ja-JP" sz="900" b="1" u="none">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pic>
        <xdr:nvPicPr>
          <xdr:cNvPr id="570" name="図 569">
            <a:extLst>
              <a:ext uri="{FF2B5EF4-FFF2-40B4-BE49-F238E27FC236}">
                <a16:creationId xmlns:a16="http://schemas.microsoft.com/office/drawing/2014/main" id="{00000000-0008-0000-0000-00003A02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9944101" y="4419600"/>
            <a:ext cx="1390650" cy="1390650"/>
          </a:xfrm>
          <a:prstGeom prst="rect">
            <a:avLst/>
          </a:prstGeom>
        </xdr:spPr>
      </xdr:pic>
      <xdr:pic>
        <xdr:nvPicPr>
          <xdr:cNvPr id="572" name="図 571">
            <a:extLst>
              <a:ext uri="{FF2B5EF4-FFF2-40B4-BE49-F238E27FC236}">
                <a16:creationId xmlns:a16="http://schemas.microsoft.com/office/drawing/2014/main" id="{00000000-0008-0000-0000-00003C02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1639551" y="4419600"/>
            <a:ext cx="1390650" cy="1390650"/>
          </a:xfrm>
          <a:prstGeom prst="rect">
            <a:avLst/>
          </a:prstGeom>
        </xdr:spPr>
      </xdr:pic>
      <xdr:pic>
        <xdr:nvPicPr>
          <xdr:cNvPr id="574" name="図 573">
            <a:extLst>
              <a:ext uri="{FF2B5EF4-FFF2-40B4-BE49-F238E27FC236}">
                <a16:creationId xmlns:a16="http://schemas.microsoft.com/office/drawing/2014/main" id="{00000000-0008-0000-0000-00003E02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8229599" y="6362699"/>
            <a:ext cx="1390651" cy="1390651"/>
          </a:xfrm>
          <a:prstGeom prst="rect">
            <a:avLst/>
          </a:prstGeom>
        </xdr:spPr>
      </xdr:pic>
      <xdr:pic>
        <xdr:nvPicPr>
          <xdr:cNvPr id="66" name="図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496049" y="6362699"/>
            <a:ext cx="1390651" cy="1390651"/>
          </a:xfrm>
          <a:prstGeom prst="rect">
            <a:avLst/>
          </a:prstGeom>
        </xdr:spPr>
      </xdr:pic>
      <xdr:sp macro="" textlink="">
        <xdr:nvSpPr>
          <xdr:cNvPr id="68" name="テキスト ボックス 67">
            <a:extLst>
              <a:ext uri="{FF2B5EF4-FFF2-40B4-BE49-F238E27FC236}">
                <a16:creationId xmlns:a16="http://schemas.microsoft.com/office/drawing/2014/main" id="{00000000-0008-0000-0000-000044000000}"/>
              </a:ext>
            </a:extLst>
          </xdr:cNvPr>
          <xdr:cNvSpPr txBox="1"/>
        </xdr:nvSpPr>
        <xdr:spPr>
          <a:xfrm>
            <a:off x="8191500" y="7772400"/>
            <a:ext cx="1457325" cy="238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シングル フラワー</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pic>
        <xdr:nvPicPr>
          <xdr:cNvPr id="71" name="図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1651522" y="6365147"/>
            <a:ext cx="1389317" cy="1389317"/>
          </a:xfrm>
          <a:prstGeom prst="rect">
            <a:avLst/>
          </a:prstGeom>
        </xdr:spPr>
      </xdr:pic>
      <xdr:pic>
        <xdr:nvPicPr>
          <xdr:cNvPr id="73" name="図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505575" y="8382000"/>
            <a:ext cx="1381125" cy="1381125"/>
          </a:xfrm>
          <a:prstGeom prst="rect">
            <a:avLst/>
          </a:prstGeom>
        </xdr:spPr>
      </xdr:pic>
      <xdr:sp macro="" textlink="">
        <xdr:nvSpPr>
          <xdr:cNvPr id="76" name="テキスト ボックス 75">
            <a:extLst>
              <a:ext uri="{FF2B5EF4-FFF2-40B4-BE49-F238E27FC236}">
                <a16:creationId xmlns:a16="http://schemas.microsoft.com/office/drawing/2014/main" id="{00000000-0008-0000-0000-00004C000000}"/>
              </a:ext>
            </a:extLst>
          </xdr:cNvPr>
          <xdr:cNvSpPr txBox="1"/>
        </xdr:nvSpPr>
        <xdr:spPr>
          <a:xfrm>
            <a:off x="8153400" y="9786408"/>
            <a:ext cx="1457325" cy="240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胡蝶蘭</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pic>
        <xdr:nvPicPr>
          <xdr:cNvPr id="78" name="図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9953625" y="6362700"/>
            <a:ext cx="1390650" cy="1390650"/>
          </a:xfrm>
          <a:prstGeom prst="rect">
            <a:avLst/>
          </a:prstGeom>
        </xdr:spPr>
      </xdr:pic>
      <xdr:pic>
        <xdr:nvPicPr>
          <xdr:cNvPr id="81" name="図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9972675" y="8391525"/>
            <a:ext cx="1381125" cy="1381125"/>
          </a:xfrm>
          <a:prstGeom prst="rect">
            <a:avLst/>
          </a:prstGeom>
        </xdr:spPr>
      </xdr:pic>
      <xdr:pic>
        <xdr:nvPicPr>
          <xdr:cNvPr id="83" name="図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1665725" y="8379601"/>
            <a:ext cx="1387209" cy="1393050"/>
          </a:xfrm>
          <a:prstGeom prst="rect">
            <a:avLst/>
          </a:prstGeom>
        </xdr:spPr>
      </xdr:pic>
      <xdr:sp macro="" textlink="">
        <xdr:nvSpPr>
          <xdr:cNvPr id="84" name="テキスト ボックス 83">
            <a:extLst>
              <a:ext uri="{FF2B5EF4-FFF2-40B4-BE49-F238E27FC236}">
                <a16:creationId xmlns:a16="http://schemas.microsoft.com/office/drawing/2014/main" id="{00000000-0008-0000-0000-000054000000}"/>
              </a:ext>
            </a:extLst>
          </xdr:cNvPr>
          <xdr:cNvSpPr txBox="1"/>
        </xdr:nvSpPr>
        <xdr:spPr>
          <a:xfrm>
            <a:off x="9934575" y="9786408"/>
            <a:ext cx="1457325" cy="240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オリジナル胡蝶蘭</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sp macro="" textlink="">
        <xdr:nvSpPr>
          <xdr:cNvPr id="85" name="テキスト ボックス 84">
            <a:extLst>
              <a:ext uri="{FF2B5EF4-FFF2-40B4-BE49-F238E27FC236}">
                <a16:creationId xmlns:a16="http://schemas.microsoft.com/office/drawing/2014/main" id="{00000000-0008-0000-0000-000055000000}"/>
              </a:ext>
            </a:extLst>
          </xdr:cNvPr>
          <xdr:cNvSpPr txBox="1"/>
        </xdr:nvSpPr>
        <xdr:spPr>
          <a:xfrm>
            <a:off x="11591925" y="9786408"/>
            <a:ext cx="2181225" cy="2402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kumimoji="1" lang="ja-JP" altLang="en-US" sz="900" b="1">
                <a:solidFill>
                  <a:schemeClr val="tx1">
                    <a:lumMod val="75000"/>
                    <a:lumOff val="25000"/>
                  </a:schemeClr>
                </a:solidFill>
                <a:latin typeface="游ゴシック" panose="020B0400000000000000" pitchFamily="50" charset="-128"/>
                <a:ea typeface="游ゴシック" panose="020B0400000000000000" pitchFamily="50" charset="-128"/>
              </a:rPr>
              <a:t>メッセージピック</a:t>
            </a:r>
            <a:endParaRPr kumimoji="1" lang="en-US" altLang="ja-JP" sz="900" b="1">
              <a:solidFill>
                <a:schemeClr val="tx1">
                  <a:lumMod val="75000"/>
                  <a:lumOff val="25000"/>
                </a:schemeClr>
              </a:solidFill>
              <a:latin typeface="游ゴシック" panose="020B0400000000000000" pitchFamily="50" charset="-128"/>
              <a:ea typeface="游ゴシック" panose="020B0400000000000000" pitchFamily="50"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76200</xdr:colOff>
      <xdr:row>32</xdr:row>
      <xdr:rowOff>85724</xdr:rowOff>
    </xdr:from>
    <xdr:to>
      <xdr:col>19</xdr:col>
      <xdr:colOff>295275</xdr:colOff>
      <xdr:row>45</xdr:row>
      <xdr:rowOff>104775</xdr:rowOff>
    </xdr:to>
    <xdr:sp macro="" textlink="">
      <xdr:nvSpPr>
        <xdr:cNvPr id="97" name="正方形/長方形 96">
          <a:extLst>
            <a:ext uri="{FF2B5EF4-FFF2-40B4-BE49-F238E27FC236}">
              <a16:creationId xmlns:a16="http://schemas.microsoft.com/office/drawing/2014/main" id="{00000000-0008-0000-0100-000061000000}"/>
            </a:ext>
          </a:extLst>
        </xdr:cNvPr>
        <xdr:cNvSpPr/>
      </xdr:nvSpPr>
      <xdr:spPr>
        <a:xfrm>
          <a:off x="10610850" y="9334499"/>
          <a:ext cx="7820025" cy="3486151"/>
        </a:xfrm>
        <a:prstGeom prst="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3067051</xdr:colOff>
      <xdr:row>1</xdr:row>
      <xdr:rowOff>238124</xdr:rowOff>
    </xdr:from>
    <xdr:to>
      <xdr:col>4</xdr:col>
      <xdr:colOff>9525</xdr:colOff>
      <xdr:row>2</xdr:row>
      <xdr:rowOff>228599</xdr:rowOff>
    </xdr:to>
    <xdr:sp macro="" textlink="">
      <xdr:nvSpPr>
        <xdr:cNvPr id="10" name="四角形: 角を丸くする 9">
          <a:hlinkClick xmlns:r="http://schemas.openxmlformats.org/officeDocument/2006/relationships" r:id="rId1"/>
          <a:extLst>
            <a:ext uri="{FF2B5EF4-FFF2-40B4-BE49-F238E27FC236}">
              <a16:creationId xmlns:a16="http://schemas.microsoft.com/office/drawing/2014/main" id="{00000000-0008-0000-0100-00000A000000}"/>
            </a:ext>
          </a:extLst>
        </xdr:cNvPr>
        <xdr:cNvSpPr/>
      </xdr:nvSpPr>
      <xdr:spPr>
        <a:xfrm>
          <a:off x="4248151" y="1219199"/>
          <a:ext cx="790574" cy="25717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7</xdr:col>
      <xdr:colOff>666752</xdr:colOff>
      <xdr:row>0</xdr:row>
      <xdr:rowOff>152399</xdr:rowOff>
    </xdr:from>
    <xdr:to>
      <xdr:col>7</xdr:col>
      <xdr:colOff>2562226</xdr:colOff>
      <xdr:row>0</xdr:row>
      <xdr:rowOff>876299</xdr:rowOff>
    </xdr:to>
    <xdr:sp macro="" textlink="">
      <xdr:nvSpPr>
        <xdr:cNvPr id="45" name="四角形: 角を丸くする 44">
          <a:hlinkClick xmlns:r="http://schemas.openxmlformats.org/officeDocument/2006/relationships" r:id="rId2"/>
          <a:extLst>
            <a:ext uri="{FF2B5EF4-FFF2-40B4-BE49-F238E27FC236}">
              <a16:creationId xmlns:a16="http://schemas.microsoft.com/office/drawing/2014/main" id="{00000000-0008-0000-0100-00002D000000}"/>
            </a:ext>
          </a:extLst>
        </xdr:cNvPr>
        <xdr:cNvSpPr/>
      </xdr:nvSpPr>
      <xdr:spPr>
        <a:xfrm>
          <a:off x="7981952" y="152399"/>
          <a:ext cx="1895474" cy="723900"/>
        </a:xfrm>
        <a:prstGeom prst="roundRect">
          <a:avLst/>
        </a:prstGeom>
        <a:solidFill>
          <a:srgbClr val="95B3C6"/>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rPr>
            <a:t>もくじ</a:t>
          </a:r>
          <a:endParaRPr kumimoji="1" lang="en-US" altLang="ja-JP" sz="1600" b="1">
            <a:solidFill>
              <a:schemeClr val="bg1"/>
            </a:solidFill>
            <a:latin typeface="Meiryo UI" panose="020B0604030504040204" pitchFamily="50" charset="-128"/>
            <a:ea typeface="Meiryo UI" panose="020B0604030504040204" pitchFamily="50" charset="-128"/>
          </a:endParaRPr>
        </a:p>
        <a:p>
          <a:pPr algn="ctr"/>
          <a:r>
            <a:rPr kumimoji="1" lang="ja-JP" altLang="en-US" sz="1000">
              <a:solidFill>
                <a:schemeClr val="tx1">
                  <a:lumMod val="75000"/>
                  <a:lumOff val="25000"/>
                </a:schemeClr>
              </a:solidFill>
              <a:latin typeface="Meiryo UI" panose="020B0604030504040204" pitchFamily="50" charset="-128"/>
              <a:ea typeface="Meiryo UI" panose="020B0604030504040204" pitchFamily="50" charset="-128"/>
            </a:rPr>
            <a:t>最初のページに戻ります</a:t>
          </a:r>
        </a:p>
      </xdr:txBody>
    </xdr:sp>
    <xdr:clientData/>
  </xdr:twoCellAnchor>
  <xdr:twoCellAnchor>
    <xdr:from>
      <xdr:col>7</xdr:col>
      <xdr:colOff>22226</xdr:colOff>
      <xdr:row>19</xdr:row>
      <xdr:rowOff>47624</xdr:rowOff>
    </xdr:from>
    <xdr:to>
      <xdr:col>7</xdr:col>
      <xdr:colOff>1200150</xdr:colOff>
      <xdr:row>20</xdr:row>
      <xdr:rowOff>57149</xdr:rowOff>
    </xdr:to>
    <xdr:sp macro="" textlink="">
      <xdr:nvSpPr>
        <xdr:cNvPr id="46" name="四角形: 角を丸くする 45">
          <a:hlinkClick xmlns:r="http://schemas.openxmlformats.org/officeDocument/2006/relationships" r:id="rId3"/>
          <a:extLst>
            <a:ext uri="{FF2B5EF4-FFF2-40B4-BE49-F238E27FC236}">
              <a16:creationId xmlns:a16="http://schemas.microsoft.com/office/drawing/2014/main" id="{00000000-0008-0000-0100-00002E000000}"/>
            </a:ext>
          </a:extLst>
        </xdr:cNvPr>
        <xdr:cNvSpPr/>
      </xdr:nvSpPr>
      <xdr:spPr>
        <a:xfrm>
          <a:off x="7385051" y="5829299"/>
          <a:ext cx="1177924" cy="276225"/>
        </a:xfrm>
        <a:prstGeom prst="roundRect">
          <a:avLst/>
        </a:prstGeom>
        <a:solidFill>
          <a:schemeClr val="accent3">
            <a:lumMod val="75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メッセージカード</a:t>
          </a:r>
          <a:endParaRPr kumimoji="1" lang="en-US" altLang="ja-JP" sz="9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7</xdr:col>
      <xdr:colOff>1917700</xdr:colOff>
      <xdr:row>12</xdr:row>
      <xdr:rowOff>219075</xdr:rowOff>
    </xdr:from>
    <xdr:to>
      <xdr:col>7</xdr:col>
      <xdr:colOff>2581275</xdr:colOff>
      <xdr:row>13</xdr:row>
      <xdr:rowOff>228600</xdr:rowOff>
    </xdr:to>
    <xdr:sp macro="" textlink="">
      <xdr:nvSpPr>
        <xdr:cNvPr id="47" name="四角形: 角を丸くする 46">
          <a:hlinkClick xmlns:r="http://schemas.openxmlformats.org/officeDocument/2006/relationships" r:id="rId4"/>
          <a:extLst>
            <a:ext uri="{FF2B5EF4-FFF2-40B4-BE49-F238E27FC236}">
              <a16:creationId xmlns:a16="http://schemas.microsoft.com/office/drawing/2014/main" id="{00000000-0008-0000-0100-00002F000000}"/>
            </a:ext>
          </a:extLst>
        </xdr:cNvPr>
        <xdr:cNvSpPr/>
      </xdr:nvSpPr>
      <xdr:spPr>
        <a:xfrm>
          <a:off x="9232900" y="4133850"/>
          <a:ext cx="663575"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花見本</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3</xdr:col>
      <xdr:colOff>3162299</xdr:colOff>
      <xdr:row>15</xdr:row>
      <xdr:rowOff>219075</xdr:rowOff>
    </xdr:from>
    <xdr:to>
      <xdr:col>4</xdr:col>
      <xdr:colOff>0</xdr:colOff>
      <xdr:row>16</xdr:row>
      <xdr:rowOff>228600</xdr:rowOff>
    </xdr:to>
    <xdr:sp macro="" textlink="">
      <xdr:nvSpPr>
        <xdr:cNvPr id="49" name="四角形: 角を丸くする 48">
          <a:hlinkClick xmlns:r="http://schemas.openxmlformats.org/officeDocument/2006/relationships" r:id="rId5"/>
          <a:extLst>
            <a:ext uri="{FF2B5EF4-FFF2-40B4-BE49-F238E27FC236}">
              <a16:creationId xmlns:a16="http://schemas.microsoft.com/office/drawing/2014/main" id="{00000000-0008-0000-0100-000031000000}"/>
            </a:ext>
          </a:extLst>
        </xdr:cNvPr>
        <xdr:cNvSpPr/>
      </xdr:nvSpPr>
      <xdr:spPr>
        <a:xfrm>
          <a:off x="4343399" y="4933950"/>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2</xdr:col>
      <xdr:colOff>19050</xdr:colOff>
      <xdr:row>22</xdr:row>
      <xdr:rowOff>57150</xdr:rowOff>
    </xdr:from>
    <xdr:to>
      <xdr:col>3</xdr:col>
      <xdr:colOff>1390650</xdr:colOff>
      <xdr:row>24</xdr:row>
      <xdr:rowOff>47625</xdr:rowOff>
    </xdr:to>
    <xdr:sp macro="" textlink="">
      <xdr:nvSpPr>
        <xdr:cNvPr id="50" name="四角形: 角を丸くする 49">
          <a:hlinkClick xmlns:r="http://schemas.openxmlformats.org/officeDocument/2006/relationships" r:id="rId6"/>
          <a:extLst>
            <a:ext uri="{FF2B5EF4-FFF2-40B4-BE49-F238E27FC236}">
              <a16:creationId xmlns:a16="http://schemas.microsoft.com/office/drawing/2014/main" id="{00000000-0008-0000-0100-000032000000}"/>
            </a:ext>
          </a:extLst>
        </xdr:cNvPr>
        <xdr:cNvSpPr/>
      </xdr:nvSpPr>
      <xdr:spPr>
        <a:xfrm>
          <a:off x="400050" y="6638925"/>
          <a:ext cx="2171700" cy="523875"/>
        </a:xfrm>
        <a:prstGeom prst="roundRect">
          <a:avLst/>
        </a:prstGeom>
        <a:solidFill>
          <a:srgbClr val="002060"/>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rPr>
            <a:t>お支払い方法選択</a:t>
          </a:r>
          <a:endParaRPr kumimoji="1" lang="en-US" altLang="ja-JP" sz="11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18</xdr:col>
      <xdr:colOff>209550</xdr:colOff>
      <xdr:row>0</xdr:row>
      <xdr:rowOff>542924</xdr:rowOff>
    </xdr:from>
    <xdr:to>
      <xdr:col>19</xdr:col>
      <xdr:colOff>234175</xdr:colOff>
      <xdr:row>0</xdr:row>
      <xdr:rowOff>819149</xdr:rowOff>
    </xdr:to>
    <xdr:sp macro="" textlink="">
      <xdr:nvSpPr>
        <xdr:cNvPr id="52" name="四角形: 角を丸くする 51">
          <a:hlinkClick xmlns:r="http://schemas.openxmlformats.org/officeDocument/2006/relationships" r:id="rId7"/>
          <a:extLst>
            <a:ext uri="{FF2B5EF4-FFF2-40B4-BE49-F238E27FC236}">
              <a16:creationId xmlns:a16="http://schemas.microsoft.com/office/drawing/2014/main" id="{00000000-0008-0000-0100-000034000000}"/>
            </a:ext>
          </a:extLst>
        </xdr:cNvPr>
        <xdr:cNvSpPr/>
      </xdr:nvSpPr>
      <xdr:spPr>
        <a:xfrm>
          <a:off x="17192625" y="542924"/>
          <a:ext cx="1062850"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配送規定</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5</xdr:col>
      <xdr:colOff>517526</xdr:colOff>
      <xdr:row>19</xdr:row>
      <xdr:rowOff>238125</xdr:rowOff>
    </xdr:from>
    <xdr:to>
      <xdr:col>5</xdr:col>
      <xdr:colOff>1247775</xdr:colOff>
      <xdr:row>20</xdr:row>
      <xdr:rowOff>238125</xdr:rowOff>
    </xdr:to>
    <xdr:sp macro="" textlink="">
      <xdr:nvSpPr>
        <xdr:cNvPr id="54" name="四角形: 角を丸くする 53">
          <a:hlinkClick xmlns:r="http://schemas.openxmlformats.org/officeDocument/2006/relationships" r:id="rId8"/>
          <a:extLst>
            <a:ext uri="{FF2B5EF4-FFF2-40B4-BE49-F238E27FC236}">
              <a16:creationId xmlns:a16="http://schemas.microsoft.com/office/drawing/2014/main" id="{00000000-0008-0000-0100-000036000000}"/>
            </a:ext>
          </a:extLst>
        </xdr:cNvPr>
        <xdr:cNvSpPr/>
      </xdr:nvSpPr>
      <xdr:spPr>
        <a:xfrm>
          <a:off x="5946776" y="6019800"/>
          <a:ext cx="730249" cy="266700"/>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7</xdr:col>
      <xdr:colOff>1343025</xdr:colOff>
      <xdr:row>1</xdr:row>
      <xdr:rowOff>238125</xdr:rowOff>
    </xdr:from>
    <xdr:to>
      <xdr:col>7</xdr:col>
      <xdr:colOff>2571749</xdr:colOff>
      <xdr:row>2</xdr:row>
      <xdr:rowOff>238125</xdr:rowOff>
    </xdr:to>
    <xdr:sp macro="" textlink="">
      <xdr:nvSpPr>
        <xdr:cNvPr id="55" name="四角形: 角を丸くする 54">
          <a:hlinkClick xmlns:r="http://schemas.openxmlformats.org/officeDocument/2006/relationships" r:id="rId9"/>
          <a:extLst>
            <a:ext uri="{FF2B5EF4-FFF2-40B4-BE49-F238E27FC236}">
              <a16:creationId xmlns:a16="http://schemas.microsoft.com/office/drawing/2014/main" id="{00000000-0008-0000-0100-000037000000}"/>
            </a:ext>
          </a:extLst>
        </xdr:cNvPr>
        <xdr:cNvSpPr/>
      </xdr:nvSpPr>
      <xdr:spPr>
        <a:xfrm>
          <a:off x="8658225" y="1219200"/>
          <a:ext cx="1228724" cy="266700"/>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お届けまでの流れ</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3</xdr:col>
          <xdr:colOff>476250</xdr:colOff>
          <xdr:row>39</xdr:row>
          <xdr:rowOff>28575</xdr:rowOff>
        </xdr:from>
        <xdr:to>
          <xdr:col>3</xdr:col>
          <xdr:colOff>781050</xdr:colOff>
          <xdr:row>39</xdr:row>
          <xdr:rowOff>228600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1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xdr:from>
      <xdr:col>3</xdr:col>
      <xdr:colOff>1250320</xdr:colOff>
      <xdr:row>23</xdr:row>
      <xdr:rowOff>142876</xdr:rowOff>
    </xdr:from>
    <xdr:to>
      <xdr:col>3</xdr:col>
      <xdr:colOff>1676402</xdr:colOff>
      <xdr:row>24</xdr:row>
      <xdr:rowOff>257175</xdr:rowOff>
    </xdr:to>
    <xdr:pic>
      <xdr:nvPicPr>
        <xdr:cNvPr id="57" name="図 56">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10" cstate="print">
          <a:extLst>
            <a:ext uri="{BEBA8EAE-BF5A-486C-A8C5-ECC9F3942E4B}">
              <a14:imgProps xmlns:a14="http://schemas.microsoft.com/office/drawing/2010/main">
                <a14:imgLayer r:embed="rId11">
                  <a14:imgEffect>
                    <a14:backgroundRemoval t="9778" b="96000" l="9778" r="89778">
                      <a14:foregroundMark x1="13950" y1="25333" x2="13213" y2="23602"/>
                      <a14:foregroundMark x1="14140" y1="25778" x2="13950" y2="25333"/>
                      <a14:foregroundMark x1="19470" y1="38293" x2="14140" y2="25778"/>
                      <a14:foregroundMark x1="18504" y1="15587" x2="32444" y2="9778"/>
                      <a14:foregroundMark x1="14177" y1="17390" x2="15204" y2="16962"/>
                      <a14:foregroundMark x1="32444" y1="9778" x2="48832" y2="25793"/>
                      <a14:foregroundMark x1="76113" y1="34748" x2="80778" y2="42875"/>
                      <a14:foregroundMark x1="29532" y1="72645" x2="24728" y2="69728"/>
                      <a14:foregroundMark x1="63434" y1="93228" x2="60601" y2="91508"/>
                      <a14:foregroundMark x1="21062" y1="59710" x2="21123" y2="59580"/>
                      <a14:foregroundMark x1="17779" y1="15017" x2="41778" y2="13333"/>
                      <a14:foregroundMark x1="41778" y1="13333" x2="48444" y2="23556"/>
                      <a14:foregroundMark x1="72889" y1="35111" x2="85778" y2="58222"/>
                      <a14:foregroundMark x1="85778" y1="58222" x2="89333" y2="80889"/>
                      <a14:foregroundMark x1="89333" y1="80889" x2="89333" y2="80889"/>
                      <a14:foregroundMark x1="89333" y1="81778" x2="63556" y2="92889"/>
                      <a14:foregroundMark x1="76000" y1="36000" x2="67556" y2="36889"/>
                      <a14:backgroundMark x1="13778" y1="17333" x2="12889" y2="23556"/>
                      <a14:backgroundMark x1="17333" y1="14667" x2="15111" y2="16889"/>
                      <a14:backgroundMark x1="12444" y1="23556" x2="12444" y2="27556"/>
                      <a14:backgroundMark x1="13778" y1="25778" x2="13778" y2="25778"/>
                      <a14:backgroundMark x1="12889" y1="25333" x2="12889" y2="25333"/>
                      <a14:backgroundMark x1="27111" y1="53778" x2="28000" y2="58222"/>
                      <a14:backgroundMark x1="28444" y1="44000" x2="28000" y2="50222"/>
                      <a14:backgroundMark x1="21778" y1="42667" x2="27111" y2="47111"/>
                      <a14:backgroundMark x1="19111" y1="40444" x2="23556" y2="43556"/>
                      <a14:backgroundMark x1="27556" y1="50667" x2="22667" y2="54667"/>
                      <a14:backgroundMark x1="21333" y1="61778" x2="16889" y2="67556"/>
                      <a14:backgroundMark x1="20889" y1="59556" x2="18667" y2="61333"/>
                      <a14:backgroundMark x1="56000" y1="28444" x2="51556" y2="36444"/>
                      <a14:backgroundMark x1="60889" y1="30222" x2="65095" y2="33281"/>
                      <a14:backgroundMark x1="73776" y1="32740" x2="76056" y2="33500"/>
                      <a14:backgroundMark x1="62667" y1="30667" x2="59111" y2="30222"/>
                      <a14:backgroundMark x1="65720" y1="34198" x2="65333" y2="34222"/>
                      <a14:backgroundMark x1="88852" y1="56658" x2="89309" y2="57673"/>
                      <a14:backgroundMark x1="91536" y1="80889" x2="91870" y2="84730"/>
                      <a14:backgroundMark x1="91507" y1="80551" x2="91536" y2="80889"/>
                      <a14:backgroundMark x1="37333" y1="79111" x2="52889" y2="86222"/>
                      <a14:backgroundMark x1="42667" y1="79111" x2="32889" y2="78222"/>
                      <a14:backgroundMark x1="52444" y1="89333" x2="58222" y2="89778"/>
                      <a14:backgroundMark x1="45333" y1="83556" x2="53778" y2="88000"/>
                      <a14:backgroundMark x1="70360" y1="97812" x2="67111" y2="99556"/>
                      <a14:backgroundMark x1="57333" y1="90667" x2="59556" y2="92444"/>
                      <a14:backgroundMark x1="18667" y1="39556" x2="20444" y2="39556"/>
                    </a14:backgroundRemoval>
                  </a14:imgEffect>
                </a14:imgLayer>
              </a14:imgProps>
            </a:ext>
            <a:ext uri="{28A0092B-C50C-407E-A947-70E740481C1C}">
              <a14:useLocalDpi xmlns:a14="http://schemas.microsoft.com/office/drawing/2010/main" val="0"/>
            </a:ext>
          </a:extLst>
        </a:blip>
        <a:stretch>
          <a:fillRect/>
        </a:stretch>
      </xdr:blipFill>
      <xdr:spPr>
        <a:xfrm rot="21049296">
          <a:off x="2431420" y="6991351"/>
          <a:ext cx="426082" cy="380999"/>
        </a:xfrm>
        <a:prstGeom prst="rect">
          <a:avLst/>
        </a:prstGeom>
      </xdr:spPr>
    </xdr:pic>
    <xdr:clientData/>
  </xdr:twoCellAnchor>
  <xdr:twoCellAnchor>
    <xdr:from>
      <xdr:col>1</xdr:col>
      <xdr:colOff>25204</xdr:colOff>
      <xdr:row>0</xdr:row>
      <xdr:rowOff>153824</xdr:rowOff>
    </xdr:from>
    <xdr:to>
      <xdr:col>2</xdr:col>
      <xdr:colOff>323850</xdr:colOff>
      <xdr:row>0</xdr:row>
      <xdr:rowOff>806741</xdr:rowOff>
    </xdr:to>
    <xdr:grpSp>
      <xdr:nvGrpSpPr>
        <xdr:cNvPr id="65" name="グループ 127">
          <a:extLst>
            <a:ext uri="{FF2B5EF4-FFF2-40B4-BE49-F238E27FC236}">
              <a16:creationId xmlns:a16="http://schemas.microsoft.com/office/drawing/2014/main" id="{00000000-0008-0000-0100-000041000000}"/>
            </a:ext>
          </a:extLst>
        </xdr:cNvPr>
        <xdr:cNvGrpSpPr/>
      </xdr:nvGrpSpPr>
      <xdr:grpSpPr>
        <a:xfrm>
          <a:off x="215704" y="153824"/>
          <a:ext cx="489146" cy="652917"/>
          <a:chOff x="7002627" y="2818935"/>
          <a:chExt cx="744538" cy="1069975"/>
        </a:xfrm>
      </xdr:grpSpPr>
      <xdr:sp macro="" textlink="">
        <xdr:nvSpPr>
          <xdr:cNvPr id="66" name="オートシェイプ 3">
            <a:extLst>
              <a:ext uri="{FF2B5EF4-FFF2-40B4-BE49-F238E27FC236}">
                <a16:creationId xmlns:a16="http://schemas.microsoft.com/office/drawing/2014/main" id="{00000000-0008-0000-0100-000042000000}"/>
              </a:ext>
            </a:extLst>
          </xdr:cNvPr>
          <xdr:cNvSpPr>
            <a:spLocks noChangeAspect="1" noChangeArrowheads="1" noTextEdit="1"/>
          </xdr:cNvSpPr>
        </xdr:nvSpPr>
        <xdr:spPr bwMode="auto">
          <a:xfrm>
            <a:off x="7002627" y="2818935"/>
            <a:ext cx="744538" cy="106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67" name="長方形 370">
            <a:extLst>
              <a:ext uri="{FF2B5EF4-FFF2-40B4-BE49-F238E27FC236}">
                <a16:creationId xmlns:a16="http://schemas.microsoft.com/office/drawing/2014/main" id="{00000000-0008-0000-0100-000043000000}"/>
              </a:ext>
            </a:extLst>
          </xdr:cNvPr>
          <xdr:cNvSpPr>
            <a:spLocks noChangeArrowheads="1"/>
          </xdr:cNvSpPr>
        </xdr:nvSpPr>
        <xdr:spPr bwMode="auto">
          <a:xfrm>
            <a:off x="7002627" y="2818935"/>
            <a:ext cx="744538" cy="1069975"/>
          </a:xfrm>
          <a:prstGeom prst="rect">
            <a:avLst/>
          </a:prstGeom>
          <a:solidFill>
            <a:srgbClr val="FFFFFF"/>
          </a:solidFill>
          <a:ln w="0" cap="flat">
            <a:noFill/>
            <a:prstDash val="solid"/>
            <a:miter lim="800000"/>
            <a:headEnd/>
            <a:tailEnd/>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68" name="長方形 371">
            <a:extLst>
              <a:ext uri="{FF2B5EF4-FFF2-40B4-BE49-F238E27FC236}">
                <a16:creationId xmlns:a16="http://schemas.microsoft.com/office/drawing/2014/main" id="{00000000-0008-0000-0100-000044000000}"/>
              </a:ext>
            </a:extLst>
          </xdr:cNvPr>
          <xdr:cNvSpPr>
            <a:spLocks noChangeArrowheads="1"/>
          </xdr:cNvSpPr>
        </xdr:nvSpPr>
        <xdr:spPr bwMode="auto">
          <a:xfrm>
            <a:off x="7062952" y="2879260"/>
            <a:ext cx="304800" cy="158750"/>
          </a:xfrm>
          <a:prstGeom prst="rect">
            <a:avLst/>
          </a:prstGeom>
          <a:solidFill>
            <a:schemeClr val="accent1">
              <a:lumMod val="75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69" name="フリーフォーム 7">
            <a:extLst>
              <a:ext uri="{FF2B5EF4-FFF2-40B4-BE49-F238E27FC236}">
                <a16:creationId xmlns:a16="http://schemas.microsoft.com/office/drawing/2014/main" id="{00000000-0008-0000-0100-0000450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close/>
                <a:moveTo>
                  <a:pt x="191" y="0"/>
                </a:moveTo>
                <a:lnTo>
                  <a:pt x="0" y="0"/>
                </a:lnTo>
                <a:lnTo>
                  <a:pt x="0" y="100"/>
                </a:lnTo>
                <a:lnTo>
                  <a:pt x="191" y="100"/>
                </a:lnTo>
                <a:lnTo>
                  <a:pt x="191" y="0"/>
                </a:lnTo>
                <a:lnTo>
                  <a:pt x="191"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70" name="フリーフォーム 8">
            <a:extLst>
              <a:ext uri="{FF2B5EF4-FFF2-40B4-BE49-F238E27FC236}">
                <a16:creationId xmlns:a16="http://schemas.microsoft.com/office/drawing/2014/main" id="{00000000-0008-0000-0100-0000460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moveTo>
                  <a:pt x="191" y="0"/>
                </a:moveTo>
                <a:lnTo>
                  <a:pt x="0" y="0"/>
                </a:lnTo>
                <a:lnTo>
                  <a:pt x="0" y="100"/>
                </a:lnTo>
                <a:lnTo>
                  <a:pt x="191" y="100"/>
                </a:lnTo>
                <a:lnTo>
                  <a:pt x="191" y="0"/>
                </a:lnTo>
                <a:lnTo>
                  <a:pt x="191"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71" name="フリーフォーム 9">
            <a:extLst>
              <a:ext uri="{FF2B5EF4-FFF2-40B4-BE49-F238E27FC236}">
                <a16:creationId xmlns:a16="http://schemas.microsoft.com/office/drawing/2014/main" id="{00000000-0008-0000-0100-0000470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72" name="フリーフォーム 10">
            <a:extLst>
              <a:ext uri="{FF2B5EF4-FFF2-40B4-BE49-F238E27FC236}">
                <a16:creationId xmlns:a16="http://schemas.microsoft.com/office/drawing/2014/main" id="{00000000-0008-0000-0100-0000480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73" name="フリーフォーム 11">
            <a:extLst>
              <a:ext uri="{FF2B5EF4-FFF2-40B4-BE49-F238E27FC236}">
                <a16:creationId xmlns:a16="http://schemas.microsoft.com/office/drawing/2014/main" id="{00000000-0008-0000-0100-0000490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74" name="フリーフォーム 12">
            <a:extLst>
              <a:ext uri="{FF2B5EF4-FFF2-40B4-BE49-F238E27FC236}">
                <a16:creationId xmlns:a16="http://schemas.microsoft.com/office/drawing/2014/main" id="{00000000-0008-0000-0100-00004A0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75" name="長方形 378">
            <a:extLst>
              <a:ext uri="{FF2B5EF4-FFF2-40B4-BE49-F238E27FC236}">
                <a16:creationId xmlns:a16="http://schemas.microsoft.com/office/drawing/2014/main" id="{00000000-0008-0000-0100-00004B000000}"/>
              </a:ext>
            </a:extLst>
          </xdr:cNvPr>
          <xdr:cNvSpPr>
            <a:spLocks noChangeArrowheads="1"/>
          </xdr:cNvSpPr>
        </xdr:nvSpPr>
        <xdr:spPr bwMode="auto">
          <a:xfrm>
            <a:off x="7062952" y="3423773"/>
            <a:ext cx="304800"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76" name="長方形 379">
            <a:extLst>
              <a:ext uri="{FF2B5EF4-FFF2-40B4-BE49-F238E27FC236}">
                <a16:creationId xmlns:a16="http://schemas.microsoft.com/office/drawing/2014/main" id="{00000000-0008-0000-0100-00004C000000}"/>
              </a:ext>
            </a:extLst>
          </xdr:cNvPr>
          <xdr:cNvSpPr>
            <a:spLocks noChangeArrowheads="1"/>
          </xdr:cNvSpPr>
        </xdr:nvSpPr>
        <xdr:spPr bwMode="auto">
          <a:xfrm>
            <a:off x="7383627" y="3423773"/>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77" name="長方形 380">
            <a:extLst>
              <a:ext uri="{FF2B5EF4-FFF2-40B4-BE49-F238E27FC236}">
                <a16:creationId xmlns:a16="http://schemas.microsoft.com/office/drawing/2014/main" id="{00000000-0008-0000-0100-00004D000000}"/>
              </a:ext>
            </a:extLst>
          </xdr:cNvPr>
          <xdr:cNvSpPr>
            <a:spLocks noChangeArrowheads="1"/>
          </xdr:cNvSpPr>
        </xdr:nvSpPr>
        <xdr:spPr bwMode="auto">
          <a:xfrm>
            <a:off x="7062952" y="3511085"/>
            <a:ext cx="623888"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80" name="長方形 381">
            <a:extLst>
              <a:ext uri="{FF2B5EF4-FFF2-40B4-BE49-F238E27FC236}">
                <a16:creationId xmlns:a16="http://schemas.microsoft.com/office/drawing/2014/main" id="{00000000-0008-0000-0100-000050000000}"/>
              </a:ext>
            </a:extLst>
          </xdr:cNvPr>
          <xdr:cNvSpPr>
            <a:spLocks noChangeArrowheads="1"/>
          </xdr:cNvSpPr>
        </xdr:nvSpPr>
        <xdr:spPr bwMode="auto">
          <a:xfrm>
            <a:off x="7062952" y="3599985"/>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81" name="長方形 382">
            <a:extLst>
              <a:ext uri="{FF2B5EF4-FFF2-40B4-BE49-F238E27FC236}">
                <a16:creationId xmlns:a16="http://schemas.microsoft.com/office/drawing/2014/main" id="{00000000-0008-0000-0100-000051000000}"/>
              </a:ext>
            </a:extLst>
          </xdr:cNvPr>
          <xdr:cNvSpPr>
            <a:spLocks noChangeArrowheads="1"/>
          </xdr:cNvSpPr>
        </xdr:nvSpPr>
        <xdr:spPr bwMode="auto">
          <a:xfrm>
            <a:off x="7062952" y="3687298"/>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82" name="長方形 383">
            <a:extLst>
              <a:ext uri="{FF2B5EF4-FFF2-40B4-BE49-F238E27FC236}">
                <a16:creationId xmlns:a16="http://schemas.microsoft.com/office/drawing/2014/main" id="{00000000-0008-0000-0100-000052000000}"/>
              </a:ext>
            </a:extLst>
          </xdr:cNvPr>
          <xdr:cNvSpPr>
            <a:spLocks noChangeArrowheads="1"/>
          </xdr:cNvSpPr>
        </xdr:nvSpPr>
        <xdr:spPr bwMode="auto">
          <a:xfrm>
            <a:off x="7383627" y="3774610"/>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twoCellAnchor>
  <xdr:twoCellAnchor>
    <xdr:from>
      <xdr:col>25</xdr:col>
      <xdr:colOff>152400</xdr:colOff>
      <xdr:row>0</xdr:row>
      <xdr:rowOff>0</xdr:rowOff>
    </xdr:from>
    <xdr:to>
      <xdr:col>26</xdr:col>
      <xdr:colOff>3175084</xdr:colOff>
      <xdr:row>0</xdr:row>
      <xdr:rowOff>471938</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3782675" y="0"/>
          <a:ext cx="3822784" cy="471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rtl="0"/>
          <a:r>
            <a:rPr lang="ja-JP" altLang="en-US" sz="2000" b="1" spc="50" baseline="0">
              <a:solidFill>
                <a:schemeClr val="bg1"/>
              </a:solidFill>
              <a:latin typeface="Meiryo UI" panose="020B0604030504040204" pitchFamily="50" charset="-128"/>
              <a:ea typeface="Meiryo UI" panose="020B0604030504040204" pitchFamily="50" charset="-128"/>
            </a:rPr>
            <a:t>メモ欄</a:t>
          </a:r>
          <a:endParaRPr lang="en-US" sz="2000" b="1" spc="50" baseline="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25</xdr:col>
      <xdr:colOff>165331</xdr:colOff>
      <xdr:row>0</xdr:row>
      <xdr:rowOff>379876</xdr:rowOff>
    </xdr:from>
    <xdr:to>
      <xdr:col>27</xdr:col>
      <xdr:colOff>1</xdr:colOff>
      <xdr:row>0</xdr:row>
      <xdr:rowOff>977558</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13881331" y="379876"/>
          <a:ext cx="4482870" cy="597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rtl="0"/>
          <a:r>
            <a:rPr lang="ja-JP" altLang="en-US" sz="1200" spc="200" baseline="0">
              <a:solidFill>
                <a:schemeClr val="bg1"/>
              </a:solidFill>
              <a:latin typeface="Meiryo UI" panose="020B0604030504040204" pitchFamily="50" charset="-128"/>
              <a:ea typeface="Meiryo UI" panose="020B0604030504040204" pitchFamily="50" charset="-128"/>
              <a:cs typeface="Arial" pitchFamily="34" charset="0"/>
            </a:rPr>
            <a:t>送り主様欄や、ご担当者様欄をコピーしておくなど、</a:t>
          </a:r>
          <a:endParaRPr lang="en-US" altLang="ja-JP" sz="1200" spc="200" baseline="0">
            <a:solidFill>
              <a:schemeClr val="bg1"/>
            </a:solidFill>
            <a:latin typeface="Meiryo UI" panose="020B0604030504040204" pitchFamily="50" charset="-128"/>
            <a:ea typeface="Meiryo UI" panose="020B0604030504040204" pitchFamily="50" charset="-128"/>
            <a:cs typeface="Arial" pitchFamily="34" charset="0"/>
          </a:endParaRPr>
        </a:p>
        <a:p>
          <a:pPr algn="l" rtl="0"/>
          <a:r>
            <a:rPr lang="ja-JP" altLang="en-US" sz="1200" spc="200" baseline="0">
              <a:solidFill>
                <a:schemeClr val="bg1"/>
              </a:solidFill>
              <a:latin typeface="Meiryo UI" panose="020B0604030504040204" pitchFamily="50" charset="-128"/>
              <a:ea typeface="Meiryo UI" panose="020B0604030504040204" pitchFamily="50" charset="-128"/>
              <a:cs typeface="Arial" pitchFamily="34" charset="0"/>
            </a:rPr>
            <a:t>ご自由にご利用ください。</a:t>
          </a:r>
          <a:endParaRPr lang="en-US" sz="1200" spc="200" baseline="0">
            <a:solidFill>
              <a:schemeClr val="bg1"/>
            </a:solidFill>
            <a:latin typeface="Meiryo UI" panose="020B0604030504040204" pitchFamily="50" charset="-128"/>
            <a:ea typeface="Meiryo UI" panose="020B0604030504040204" pitchFamily="50" charset="-128"/>
            <a:cs typeface="Arial" pitchFamily="34" charset="0"/>
          </a:endParaRPr>
        </a:p>
      </xdr:txBody>
    </xdr:sp>
    <xdr:clientData/>
  </xdr:twoCellAnchor>
  <xdr:oneCellAnchor>
    <xdr:from>
      <xdr:col>7</xdr:col>
      <xdr:colOff>1181100</xdr:colOff>
      <xdr:row>19</xdr:row>
      <xdr:rowOff>47625</xdr:rowOff>
    </xdr:from>
    <xdr:ext cx="1548565" cy="282898"/>
    <xdr:sp macro="" textlink="">
      <xdr:nvSpPr>
        <xdr:cNvPr id="110" name="テキスト ボックス 109">
          <a:extLst>
            <a:ext uri="{FF2B5EF4-FFF2-40B4-BE49-F238E27FC236}">
              <a16:creationId xmlns:a16="http://schemas.microsoft.com/office/drawing/2014/main" id="{00000000-0008-0000-0100-00006E000000}"/>
            </a:ext>
          </a:extLst>
        </xdr:cNvPr>
        <xdr:cNvSpPr txBox="1"/>
      </xdr:nvSpPr>
      <xdr:spPr>
        <a:xfrm>
          <a:off x="8496300" y="5829300"/>
          <a:ext cx="1548565"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chemeClr val="bg1">
                  <a:lumMod val="50000"/>
                </a:schemeClr>
              </a:solidFill>
              <a:latin typeface="Meiryo UI" panose="020B0604030504040204" pitchFamily="50" charset="-128"/>
              <a:ea typeface="Meiryo UI" panose="020B0604030504040204" pitchFamily="50" charset="-128"/>
            </a:rPr>
            <a:t>※</a:t>
          </a:r>
          <a:r>
            <a:rPr kumimoji="1" lang="ja-JP" altLang="en-US" sz="900">
              <a:solidFill>
                <a:schemeClr val="bg1">
                  <a:lumMod val="50000"/>
                </a:schemeClr>
              </a:solidFill>
              <a:latin typeface="Meiryo UI" panose="020B0604030504040204" pitchFamily="50" charset="-128"/>
              <a:ea typeface="Meiryo UI" panose="020B0604030504040204" pitchFamily="50" charset="-128"/>
            </a:rPr>
            <a:t>専用ページにご入力ください</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xdr:txBody>
    </xdr:sp>
    <xdr:clientData/>
  </xdr:oneCellAnchor>
  <xdr:twoCellAnchor>
    <xdr:from>
      <xdr:col>2</xdr:col>
      <xdr:colOff>466725</xdr:colOff>
      <xdr:row>0</xdr:row>
      <xdr:rowOff>542925</xdr:rowOff>
    </xdr:from>
    <xdr:to>
      <xdr:col>3</xdr:col>
      <xdr:colOff>3524250</xdr:colOff>
      <xdr:row>0</xdr:row>
      <xdr:rowOff>542925</xdr:rowOff>
    </xdr:to>
    <xdr:cxnSp macro="">
      <xdr:nvCxnSpPr>
        <xdr:cNvPr id="17" name="直線コネクタ 16">
          <a:extLst>
            <a:ext uri="{FF2B5EF4-FFF2-40B4-BE49-F238E27FC236}">
              <a16:creationId xmlns:a16="http://schemas.microsoft.com/office/drawing/2014/main" id="{00000000-0008-0000-0100-000011000000}"/>
            </a:ext>
          </a:extLst>
        </xdr:cNvPr>
        <xdr:cNvCxnSpPr/>
      </xdr:nvCxnSpPr>
      <xdr:spPr>
        <a:xfrm>
          <a:off x="847725" y="542925"/>
          <a:ext cx="385762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57150</xdr:colOff>
      <xdr:row>8</xdr:row>
      <xdr:rowOff>142878</xdr:rowOff>
    </xdr:from>
    <xdr:to>
      <xdr:col>11</xdr:col>
      <xdr:colOff>190500</xdr:colOff>
      <xdr:row>10</xdr:row>
      <xdr:rowOff>111258</xdr:rowOff>
    </xdr:to>
    <xdr:sp macro="" textlink="">
      <xdr:nvSpPr>
        <xdr:cNvPr id="6" name="二等辺三角形 5">
          <a:extLst>
            <a:ext uri="{FF2B5EF4-FFF2-40B4-BE49-F238E27FC236}">
              <a16:creationId xmlns:a16="http://schemas.microsoft.com/office/drawing/2014/main" id="{00000000-0008-0000-0100-000006000000}"/>
            </a:ext>
          </a:extLst>
        </xdr:cNvPr>
        <xdr:cNvSpPr/>
      </xdr:nvSpPr>
      <xdr:spPr>
        <a:xfrm rot="5400000">
          <a:off x="10117073" y="2884555"/>
          <a:ext cx="501780" cy="714375"/>
        </a:xfrm>
        <a:prstGeom prst="triangle">
          <a:avLst>
            <a:gd name="adj" fmla="val 48101"/>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xdr:colOff>
      <xdr:row>22</xdr:row>
      <xdr:rowOff>174497</xdr:rowOff>
    </xdr:from>
    <xdr:to>
      <xdr:col>11</xdr:col>
      <xdr:colOff>190500</xdr:colOff>
      <xdr:row>24</xdr:row>
      <xdr:rowOff>142877</xdr:rowOff>
    </xdr:to>
    <xdr:sp macro="" textlink="">
      <xdr:nvSpPr>
        <xdr:cNvPr id="11" name="二等辺三角形 10">
          <a:extLst>
            <a:ext uri="{FF2B5EF4-FFF2-40B4-BE49-F238E27FC236}">
              <a16:creationId xmlns:a16="http://schemas.microsoft.com/office/drawing/2014/main" id="{00000000-0008-0000-0100-00000B000000}"/>
            </a:ext>
          </a:extLst>
        </xdr:cNvPr>
        <xdr:cNvSpPr/>
      </xdr:nvSpPr>
      <xdr:spPr>
        <a:xfrm rot="5400000">
          <a:off x="10117073" y="6649974"/>
          <a:ext cx="501780" cy="714375"/>
        </a:xfrm>
        <a:prstGeom prst="triangle">
          <a:avLst>
            <a:gd name="adj" fmla="val 48101"/>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238125</xdr:colOff>
      <xdr:row>1</xdr:row>
      <xdr:rowOff>123825</xdr:rowOff>
    </xdr:from>
    <xdr:to>
      <xdr:col>15</xdr:col>
      <xdr:colOff>133350</xdr:colOff>
      <xdr:row>13</xdr:row>
      <xdr:rowOff>142874</xdr:rowOff>
    </xdr:to>
    <xdr:sp macro="" textlink="">
      <xdr:nvSpPr>
        <xdr:cNvPr id="8" name="四角形: 角を丸くする 7">
          <a:extLst>
            <a:ext uri="{FF2B5EF4-FFF2-40B4-BE49-F238E27FC236}">
              <a16:creationId xmlns:a16="http://schemas.microsoft.com/office/drawing/2014/main" id="{00000000-0008-0000-0100-000008000000}"/>
            </a:ext>
          </a:extLst>
        </xdr:cNvPr>
        <xdr:cNvSpPr/>
      </xdr:nvSpPr>
      <xdr:spPr>
        <a:xfrm>
          <a:off x="10772775" y="1104900"/>
          <a:ext cx="3695700" cy="3219449"/>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276225</xdr:colOff>
      <xdr:row>1</xdr:row>
      <xdr:rowOff>123825</xdr:rowOff>
    </xdr:from>
    <xdr:to>
      <xdr:col>19</xdr:col>
      <xdr:colOff>171450</xdr:colOff>
      <xdr:row>13</xdr:row>
      <xdr:rowOff>142874</xdr:rowOff>
    </xdr:to>
    <xdr:sp macro="" textlink="">
      <xdr:nvSpPr>
        <xdr:cNvPr id="12" name="四角形: 角を丸くする 11">
          <a:extLst>
            <a:ext uri="{FF2B5EF4-FFF2-40B4-BE49-F238E27FC236}">
              <a16:creationId xmlns:a16="http://schemas.microsoft.com/office/drawing/2014/main" id="{00000000-0008-0000-0100-00000C000000}"/>
            </a:ext>
          </a:extLst>
        </xdr:cNvPr>
        <xdr:cNvSpPr/>
      </xdr:nvSpPr>
      <xdr:spPr>
        <a:xfrm>
          <a:off x="14611350" y="1104900"/>
          <a:ext cx="3695700" cy="3219449"/>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235006</xdr:colOff>
      <xdr:row>29</xdr:row>
      <xdr:rowOff>252253</xdr:rowOff>
    </xdr:from>
    <xdr:to>
      <xdr:col>12</xdr:col>
      <xdr:colOff>235885</xdr:colOff>
      <xdr:row>30</xdr:row>
      <xdr:rowOff>1979</xdr:rowOff>
    </xdr:to>
    <xdr:grpSp>
      <xdr:nvGrpSpPr>
        <xdr:cNvPr id="15" name="グループ 129">
          <a:extLst>
            <a:ext uri="{FF2B5EF4-FFF2-40B4-BE49-F238E27FC236}">
              <a16:creationId xmlns:a16="http://schemas.microsoft.com/office/drawing/2014/main" id="{00000000-0008-0000-0100-00000F000000}"/>
            </a:ext>
          </a:extLst>
        </xdr:cNvPr>
        <xdr:cNvGrpSpPr>
          <a:grpSpLocks noChangeAspect="1"/>
        </xdr:cNvGrpSpPr>
      </xdr:nvGrpSpPr>
      <xdr:grpSpPr>
        <a:xfrm rot="523319">
          <a:off x="11160181" y="8700928"/>
          <a:ext cx="879" cy="16426"/>
          <a:chOff x="919862" y="1"/>
          <a:chExt cx="809625" cy="1209675"/>
        </a:xfrm>
      </xdr:grpSpPr>
      <xdr:sp macro="" textlink="">
        <xdr:nvSpPr>
          <xdr:cNvPr id="16" name="フリーフォーム 5">
            <a:extLst>
              <a:ext uri="{FF2B5EF4-FFF2-40B4-BE49-F238E27FC236}">
                <a16:creationId xmlns:a16="http://schemas.microsoft.com/office/drawing/2014/main" id="{00000000-0008-0000-0100-000010000000}"/>
              </a:ext>
            </a:extLst>
          </xdr:cNvPr>
          <xdr:cNvSpPr>
            <a:spLocks/>
          </xdr:cNvSpPr>
        </xdr:nvSpPr>
        <xdr:spPr bwMode="auto">
          <a:xfrm>
            <a:off x="919862" y="1"/>
            <a:ext cx="809625" cy="1209675"/>
          </a:xfrm>
          <a:custGeom>
            <a:avLst/>
            <a:gdLst>
              <a:gd name="T0" fmla="*/ 227 w 227"/>
              <a:gd name="T1" fmla="*/ 318 h 340"/>
              <a:gd name="T2" fmla="*/ 204 w 227"/>
              <a:gd name="T3" fmla="*/ 340 h 340"/>
              <a:gd name="T4" fmla="*/ 23 w 227"/>
              <a:gd name="T5" fmla="*/ 340 h 340"/>
              <a:gd name="T6" fmla="*/ 0 w 227"/>
              <a:gd name="T7" fmla="*/ 318 h 340"/>
              <a:gd name="T8" fmla="*/ 0 w 227"/>
              <a:gd name="T9" fmla="*/ 23 h 340"/>
              <a:gd name="T10" fmla="*/ 23 w 227"/>
              <a:gd name="T11" fmla="*/ 0 h 340"/>
              <a:gd name="T12" fmla="*/ 204 w 227"/>
              <a:gd name="T13" fmla="*/ 0 h 340"/>
              <a:gd name="T14" fmla="*/ 227 w 227"/>
              <a:gd name="T15" fmla="*/ 23 h 340"/>
              <a:gd name="T16" fmla="*/ 227 w 227"/>
              <a:gd name="T17" fmla="*/ 318 h 3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340">
                <a:moveTo>
                  <a:pt x="227" y="318"/>
                </a:moveTo>
                <a:cubicBezTo>
                  <a:pt x="227" y="330"/>
                  <a:pt x="216" y="340"/>
                  <a:pt x="204" y="340"/>
                </a:cubicBezTo>
                <a:cubicBezTo>
                  <a:pt x="23" y="340"/>
                  <a:pt x="23" y="340"/>
                  <a:pt x="23" y="340"/>
                </a:cubicBezTo>
                <a:cubicBezTo>
                  <a:pt x="10" y="340"/>
                  <a:pt x="0" y="330"/>
                  <a:pt x="0" y="318"/>
                </a:cubicBezTo>
                <a:cubicBezTo>
                  <a:pt x="0" y="23"/>
                  <a:pt x="0" y="23"/>
                  <a:pt x="0" y="23"/>
                </a:cubicBezTo>
                <a:cubicBezTo>
                  <a:pt x="0" y="10"/>
                  <a:pt x="10" y="0"/>
                  <a:pt x="23" y="0"/>
                </a:cubicBezTo>
                <a:cubicBezTo>
                  <a:pt x="204" y="0"/>
                  <a:pt x="204" y="0"/>
                  <a:pt x="204" y="0"/>
                </a:cubicBezTo>
                <a:cubicBezTo>
                  <a:pt x="216" y="0"/>
                  <a:pt x="227" y="10"/>
                  <a:pt x="227" y="23"/>
                </a:cubicBezTo>
                <a:lnTo>
                  <a:pt x="227" y="318"/>
                </a:lnTo>
                <a:close/>
              </a:path>
            </a:pathLst>
          </a:custGeom>
          <a:solidFill>
            <a:schemeClr val="accent1">
              <a:lumMod val="50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18" name="フリーフォーム 6">
            <a:extLst>
              <a:ext uri="{FF2B5EF4-FFF2-40B4-BE49-F238E27FC236}">
                <a16:creationId xmlns:a16="http://schemas.microsoft.com/office/drawing/2014/main" id="{00000000-0008-0000-0100-000012000000}"/>
              </a:ext>
            </a:extLst>
          </xdr:cNvPr>
          <xdr:cNvSpPr>
            <a:spLocks/>
          </xdr:cNvSpPr>
        </xdr:nvSpPr>
        <xdr:spPr bwMode="auto">
          <a:xfrm>
            <a:off x="1000825" y="519113"/>
            <a:ext cx="128588" cy="125413"/>
          </a:xfrm>
          <a:custGeom>
            <a:avLst/>
            <a:gdLst>
              <a:gd name="T0" fmla="*/ 0 w 36"/>
              <a:gd name="T1" fmla="*/ 5 h 35"/>
              <a:gd name="T2" fmla="*/ 5 w 36"/>
              <a:gd name="T3" fmla="*/ 0 h 35"/>
              <a:gd name="T4" fmla="*/ 30 w 36"/>
              <a:gd name="T5" fmla="*/ 0 h 35"/>
              <a:gd name="T6" fmla="*/ 36 w 36"/>
              <a:gd name="T7" fmla="*/ 5 h 35"/>
              <a:gd name="T8" fmla="*/ 36 w 36"/>
              <a:gd name="T9" fmla="*/ 30 h 35"/>
              <a:gd name="T10" fmla="*/ 30 w 36"/>
              <a:gd name="T11" fmla="*/ 35 h 35"/>
              <a:gd name="T12" fmla="*/ 5 w 36"/>
              <a:gd name="T13" fmla="*/ 35 h 35"/>
              <a:gd name="T14" fmla="*/ 0 w 36"/>
              <a:gd name="T15" fmla="*/ 30 h 35"/>
              <a:gd name="T16" fmla="*/ 0 w 36"/>
              <a:gd name="T17"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5">
                <a:moveTo>
                  <a:pt x="0" y="5"/>
                </a:moveTo>
                <a:cubicBezTo>
                  <a:pt x="0" y="2"/>
                  <a:pt x="2" y="0"/>
                  <a:pt x="5" y="0"/>
                </a:cubicBezTo>
                <a:cubicBezTo>
                  <a:pt x="30" y="0"/>
                  <a:pt x="30" y="0"/>
                  <a:pt x="30" y="0"/>
                </a:cubicBezTo>
                <a:cubicBezTo>
                  <a:pt x="33" y="0"/>
                  <a:pt x="36" y="2"/>
                  <a:pt x="36" y="5"/>
                </a:cubicBezTo>
                <a:cubicBezTo>
                  <a:pt x="36" y="30"/>
                  <a:pt x="36" y="30"/>
                  <a:pt x="36" y="30"/>
                </a:cubicBezTo>
                <a:cubicBezTo>
                  <a:pt x="36" y="33"/>
                  <a:pt x="33" y="35"/>
                  <a:pt x="30" y="35"/>
                </a:cubicBezTo>
                <a:cubicBezTo>
                  <a:pt x="5" y="35"/>
                  <a:pt x="5" y="35"/>
                  <a:pt x="5" y="35"/>
                </a:cubicBezTo>
                <a:cubicBezTo>
                  <a:pt x="2" y="35"/>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19" name="フリーフォーム 7">
            <a:extLst>
              <a:ext uri="{FF2B5EF4-FFF2-40B4-BE49-F238E27FC236}">
                <a16:creationId xmlns:a16="http://schemas.microsoft.com/office/drawing/2014/main" id="{00000000-0008-0000-0100-000013000000}"/>
              </a:ext>
            </a:extLst>
          </xdr:cNvPr>
          <xdr:cNvSpPr>
            <a:spLocks/>
          </xdr:cNvSpPr>
        </xdr:nvSpPr>
        <xdr:spPr bwMode="auto">
          <a:xfrm>
            <a:off x="1172275" y="519113"/>
            <a:ext cx="128588" cy="125413"/>
          </a:xfrm>
          <a:custGeom>
            <a:avLst/>
            <a:gdLst>
              <a:gd name="T0" fmla="*/ 0 w 36"/>
              <a:gd name="T1" fmla="*/ 5 h 35"/>
              <a:gd name="T2" fmla="*/ 6 w 36"/>
              <a:gd name="T3" fmla="*/ 0 h 35"/>
              <a:gd name="T4" fmla="*/ 31 w 36"/>
              <a:gd name="T5" fmla="*/ 0 h 35"/>
              <a:gd name="T6" fmla="*/ 36 w 36"/>
              <a:gd name="T7" fmla="*/ 5 h 35"/>
              <a:gd name="T8" fmla="*/ 36 w 36"/>
              <a:gd name="T9" fmla="*/ 30 h 35"/>
              <a:gd name="T10" fmla="*/ 31 w 36"/>
              <a:gd name="T11" fmla="*/ 35 h 35"/>
              <a:gd name="T12" fmla="*/ 6 w 36"/>
              <a:gd name="T13" fmla="*/ 35 h 35"/>
              <a:gd name="T14" fmla="*/ 0 w 36"/>
              <a:gd name="T15" fmla="*/ 30 h 35"/>
              <a:gd name="T16" fmla="*/ 0 w 36"/>
              <a:gd name="T17"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5">
                <a:moveTo>
                  <a:pt x="0" y="5"/>
                </a:moveTo>
                <a:cubicBezTo>
                  <a:pt x="0" y="2"/>
                  <a:pt x="2" y="0"/>
                  <a:pt x="6" y="0"/>
                </a:cubicBezTo>
                <a:cubicBezTo>
                  <a:pt x="31" y="0"/>
                  <a:pt x="31" y="0"/>
                  <a:pt x="31" y="0"/>
                </a:cubicBezTo>
                <a:cubicBezTo>
                  <a:pt x="34" y="0"/>
                  <a:pt x="36" y="2"/>
                  <a:pt x="36" y="5"/>
                </a:cubicBezTo>
                <a:cubicBezTo>
                  <a:pt x="36" y="30"/>
                  <a:pt x="36" y="30"/>
                  <a:pt x="36" y="30"/>
                </a:cubicBezTo>
                <a:cubicBezTo>
                  <a:pt x="36" y="33"/>
                  <a:pt x="34" y="35"/>
                  <a:pt x="31" y="35"/>
                </a:cubicBezTo>
                <a:cubicBezTo>
                  <a:pt x="6" y="35"/>
                  <a:pt x="6" y="35"/>
                  <a:pt x="6" y="35"/>
                </a:cubicBezTo>
                <a:cubicBezTo>
                  <a:pt x="2" y="35"/>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0" name="フリーフォーム 8">
            <a:extLst>
              <a:ext uri="{FF2B5EF4-FFF2-40B4-BE49-F238E27FC236}">
                <a16:creationId xmlns:a16="http://schemas.microsoft.com/office/drawing/2014/main" id="{00000000-0008-0000-0100-000014000000}"/>
              </a:ext>
            </a:extLst>
          </xdr:cNvPr>
          <xdr:cNvSpPr>
            <a:spLocks/>
          </xdr:cNvSpPr>
        </xdr:nvSpPr>
        <xdr:spPr bwMode="auto">
          <a:xfrm>
            <a:off x="1343725" y="519113"/>
            <a:ext cx="133350" cy="125413"/>
          </a:xfrm>
          <a:custGeom>
            <a:avLst/>
            <a:gdLst>
              <a:gd name="T0" fmla="*/ 0 w 37"/>
              <a:gd name="T1" fmla="*/ 5 h 35"/>
              <a:gd name="T2" fmla="*/ 6 w 37"/>
              <a:gd name="T3" fmla="*/ 0 h 35"/>
              <a:gd name="T4" fmla="*/ 31 w 37"/>
              <a:gd name="T5" fmla="*/ 0 h 35"/>
              <a:gd name="T6" fmla="*/ 37 w 37"/>
              <a:gd name="T7" fmla="*/ 5 h 35"/>
              <a:gd name="T8" fmla="*/ 37 w 37"/>
              <a:gd name="T9" fmla="*/ 30 h 35"/>
              <a:gd name="T10" fmla="*/ 31 w 37"/>
              <a:gd name="T11" fmla="*/ 35 h 35"/>
              <a:gd name="T12" fmla="*/ 6 w 37"/>
              <a:gd name="T13" fmla="*/ 35 h 35"/>
              <a:gd name="T14" fmla="*/ 0 w 37"/>
              <a:gd name="T15" fmla="*/ 30 h 35"/>
              <a:gd name="T16" fmla="*/ 0 w 37"/>
              <a:gd name="T17"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7" h="35">
                <a:moveTo>
                  <a:pt x="0" y="5"/>
                </a:moveTo>
                <a:cubicBezTo>
                  <a:pt x="0" y="2"/>
                  <a:pt x="3" y="0"/>
                  <a:pt x="6" y="0"/>
                </a:cubicBezTo>
                <a:cubicBezTo>
                  <a:pt x="31" y="0"/>
                  <a:pt x="31" y="0"/>
                  <a:pt x="31" y="0"/>
                </a:cubicBezTo>
                <a:cubicBezTo>
                  <a:pt x="34" y="0"/>
                  <a:pt x="37" y="2"/>
                  <a:pt x="37" y="5"/>
                </a:cubicBezTo>
                <a:cubicBezTo>
                  <a:pt x="37" y="30"/>
                  <a:pt x="37" y="30"/>
                  <a:pt x="37" y="30"/>
                </a:cubicBezTo>
                <a:cubicBezTo>
                  <a:pt x="37" y="33"/>
                  <a:pt x="34" y="35"/>
                  <a:pt x="31" y="35"/>
                </a:cubicBezTo>
                <a:cubicBezTo>
                  <a:pt x="6" y="35"/>
                  <a:pt x="6" y="35"/>
                  <a:pt x="6" y="35"/>
                </a:cubicBezTo>
                <a:cubicBezTo>
                  <a:pt x="3" y="35"/>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1" name="フリーフォーム 9">
            <a:extLst>
              <a:ext uri="{FF2B5EF4-FFF2-40B4-BE49-F238E27FC236}">
                <a16:creationId xmlns:a16="http://schemas.microsoft.com/office/drawing/2014/main" id="{00000000-0008-0000-0100-000015000000}"/>
              </a:ext>
            </a:extLst>
          </xdr:cNvPr>
          <xdr:cNvSpPr>
            <a:spLocks/>
          </xdr:cNvSpPr>
        </xdr:nvSpPr>
        <xdr:spPr bwMode="auto">
          <a:xfrm>
            <a:off x="1519937" y="519113"/>
            <a:ext cx="128588" cy="206375"/>
          </a:xfrm>
          <a:custGeom>
            <a:avLst/>
            <a:gdLst>
              <a:gd name="T0" fmla="*/ 0 w 36"/>
              <a:gd name="T1" fmla="*/ 5 h 58"/>
              <a:gd name="T2" fmla="*/ 5 w 36"/>
              <a:gd name="T3" fmla="*/ 0 h 58"/>
              <a:gd name="T4" fmla="*/ 30 w 36"/>
              <a:gd name="T5" fmla="*/ 0 h 58"/>
              <a:gd name="T6" fmla="*/ 36 w 36"/>
              <a:gd name="T7" fmla="*/ 5 h 58"/>
              <a:gd name="T8" fmla="*/ 36 w 36"/>
              <a:gd name="T9" fmla="*/ 52 h 58"/>
              <a:gd name="T10" fmla="*/ 30 w 36"/>
              <a:gd name="T11" fmla="*/ 58 h 58"/>
              <a:gd name="T12" fmla="*/ 5 w 36"/>
              <a:gd name="T13" fmla="*/ 58 h 58"/>
              <a:gd name="T14" fmla="*/ 0 w 36"/>
              <a:gd name="T15" fmla="*/ 52 h 58"/>
              <a:gd name="T16" fmla="*/ 0 w 36"/>
              <a:gd name="T17" fmla="*/ 5 h 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58">
                <a:moveTo>
                  <a:pt x="0" y="5"/>
                </a:moveTo>
                <a:cubicBezTo>
                  <a:pt x="0" y="2"/>
                  <a:pt x="2" y="0"/>
                  <a:pt x="5" y="0"/>
                </a:cubicBezTo>
                <a:cubicBezTo>
                  <a:pt x="30" y="0"/>
                  <a:pt x="30" y="0"/>
                  <a:pt x="30" y="0"/>
                </a:cubicBezTo>
                <a:cubicBezTo>
                  <a:pt x="33" y="0"/>
                  <a:pt x="36" y="2"/>
                  <a:pt x="36" y="5"/>
                </a:cubicBezTo>
                <a:cubicBezTo>
                  <a:pt x="36" y="52"/>
                  <a:pt x="36" y="52"/>
                  <a:pt x="36" y="52"/>
                </a:cubicBezTo>
                <a:cubicBezTo>
                  <a:pt x="36" y="55"/>
                  <a:pt x="33" y="58"/>
                  <a:pt x="30" y="58"/>
                </a:cubicBezTo>
                <a:cubicBezTo>
                  <a:pt x="5" y="58"/>
                  <a:pt x="5" y="58"/>
                  <a:pt x="5" y="58"/>
                </a:cubicBezTo>
                <a:cubicBezTo>
                  <a:pt x="2" y="58"/>
                  <a:pt x="0" y="55"/>
                  <a:pt x="0" y="52"/>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2" name="フリーフォーム 10">
            <a:extLst>
              <a:ext uri="{FF2B5EF4-FFF2-40B4-BE49-F238E27FC236}">
                <a16:creationId xmlns:a16="http://schemas.microsoft.com/office/drawing/2014/main" id="{00000000-0008-0000-0100-000016000000}"/>
              </a:ext>
            </a:extLst>
          </xdr:cNvPr>
          <xdr:cNvSpPr>
            <a:spLocks/>
          </xdr:cNvSpPr>
        </xdr:nvSpPr>
        <xdr:spPr bwMode="auto">
          <a:xfrm>
            <a:off x="1519937" y="754063"/>
            <a:ext cx="128588" cy="209550"/>
          </a:xfrm>
          <a:custGeom>
            <a:avLst/>
            <a:gdLst>
              <a:gd name="T0" fmla="*/ 0 w 36"/>
              <a:gd name="T1" fmla="*/ 6 h 59"/>
              <a:gd name="T2" fmla="*/ 5 w 36"/>
              <a:gd name="T3" fmla="*/ 0 h 59"/>
              <a:gd name="T4" fmla="*/ 30 w 36"/>
              <a:gd name="T5" fmla="*/ 0 h 59"/>
              <a:gd name="T6" fmla="*/ 36 w 36"/>
              <a:gd name="T7" fmla="*/ 6 h 59"/>
              <a:gd name="T8" fmla="*/ 36 w 36"/>
              <a:gd name="T9" fmla="*/ 53 h 59"/>
              <a:gd name="T10" fmla="*/ 30 w 36"/>
              <a:gd name="T11" fmla="*/ 59 h 59"/>
              <a:gd name="T12" fmla="*/ 5 w 36"/>
              <a:gd name="T13" fmla="*/ 59 h 59"/>
              <a:gd name="T14" fmla="*/ 0 w 36"/>
              <a:gd name="T15" fmla="*/ 53 h 59"/>
              <a:gd name="T16" fmla="*/ 0 w 36"/>
              <a:gd name="T17" fmla="*/ 6 h 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59">
                <a:moveTo>
                  <a:pt x="0" y="6"/>
                </a:moveTo>
                <a:cubicBezTo>
                  <a:pt x="0" y="3"/>
                  <a:pt x="2" y="0"/>
                  <a:pt x="5" y="0"/>
                </a:cubicBezTo>
                <a:cubicBezTo>
                  <a:pt x="30" y="0"/>
                  <a:pt x="30" y="0"/>
                  <a:pt x="30" y="0"/>
                </a:cubicBezTo>
                <a:cubicBezTo>
                  <a:pt x="33" y="0"/>
                  <a:pt x="36" y="3"/>
                  <a:pt x="36" y="6"/>
                </a:cubicBezTo>
                <a:cubicBezTo>
                  <a:pt x="36" y="53"/>
                  <a:pt x="36" y="53"/>
                  <a:pt x="36" y="53"/>
                </a:cubicBezTo>
                <a:cubicBezTo>
                  <a:pt x="36" y="56"/>
                  <a:pt x="33" y="59"/>
                  <a:pt x="30" y="59"/>
                </a:cubicBezTo>
                <a:cubicBezTo>
                  <a:pt x="5" y="59"/>
                  <a:pt x="5" y="59"/>
                  <a:pt x="5" y="59"/>
                </a:cubicBezTo>
                <a:cubicBezTo>
                  <a:pt x="2" y="59"/>
                  <a:pt x="0" y="56"/>
                  <a:pt x="0" y="53"/>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3" name="フリーフォーム 11">
            <a:extLst>
              <a:ext uri="{FF2B5EF4-FFF2-40B4-BE49-F238E27FC236}">
                <a16:creationId xmlns:a16="http://schemas.microsoft.com/office/drawing/2014/main" id="{00000000-0008-0000-0100-000017000000}"/>
              </a:ext>
            </a:extLst>
          </xdr:cNvPr>
          <xdr:cNvSpPr>
            <a:spLocks/>
          </xdr:cNvSpPr>
        </xdr:nvSpPr>
        <xdr:spPr bwMode="auto">
          <a:xfrm>
            <a:off x="1000825" y="676275"/>
            <a:ext cx="128588" cy="127000"/>
          </a:xfrm>
          <a:custGeom>
            <a:avLst/>
            <a:gdLst>
              <a:gd name="T0" fmla="*/ 0 w 36"/>
              <a:gd name="T1" fmla="*/ 6 h 36"/>
              <a:gd name="T2" fmla="*/ 5 w 36"/>
              <a:gd name="T3" fmla="*/ 0 h 36"/>
              <a:gd name="T4" fmla="*/ 30 w 36"/>
              <a:gd name="T5" fmla="*/ 0 h 36"/>
              <a:gd name="T6" fmla="*/ 36 w 36"/>
              <a:gd name="T7" fmla="*/ 6 h 36"/>
              <a:gd name="T8" fmla="*/ 36 w 36"/>
              <a:gd name="T9" fmla="*/ 30 h 36"/>
              <a:gd name="T10" fmla="*/ 30 w 36"/>
              <a:gd name="T11" fmla="*/ 36 h 36"/>
              <a:gd name="T12" fmla="*/ 5 w 36"/>
              <a:gd name="T13" fmla="*/ 36 h 36"/>
              <a:gd name="T14" fmla="*/ 0 w 36"/>
              <a:gd name="T15" fmla="*/ 30 h 36"/>
              <a:gd name="T16" fmla="*/ 0 w 36"/>
              <a:gd name="T17" fmla="*/ 6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6"/>
                </a:moveTo>
                <a:cubicBezTo>
                  <a:pt x="0" y="3"/>
                  <a:pt x="2" y="0"/>
                  <a:pt x="5" y="0"/>
                </a:cubicBezTo>
                <a:cubicBezTo>
                  <a:pt x="30" y="0"/>
                  <a:pt x="30" y="0"/>
                  <a:pt x="30" y="0"/>
                </a:cubicBezTo>
                <a:cubicBezTo>
                  <a:pt x="33" y="0"/>
                  <a:pt x="36" y="3"/>
                  <a:pt x="36" y="6"/>
                </a:cubicBezTo>
                <a:cubicBezTo>
                  <a:pt x="36" y="30"/>
                  <a:pt x="36" y="30"/>
                  <a:pt x="36" y="30"/>
                </a:cubicBezTo>
                <a:cubicBezTo>
                  <a:pt x="36" y="33"/>
                  <a:pt x="33" y="36"/>
                  <a:pt x="30" y="36"/>
                </a:cubicBezTo>
                <a:cubicBezTo>
                  <a:pt x="5" y="36"/>
                  <a:pt x="5" y="36"/>
                  <a:pt x="5" y="36"/>
                </a:cubicBezTo>
                <a:cubicBezTo>
                  <a:pt x="2" y="36"/>
                  <a:pt x="0" y="33"/>
                  <a:pt x="0" y="30"/>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4" name="フリーフォーム 12">
            <a:extLst>
              <a:ext uri="{FF2B5EF4-FFF2-40B4-BE49-F238E27FC236}">
                <a16:creationId xmlns:a16="http://schemas.microsoft.com/office/drawing/2014/main" id="{00000000-0008-0000-0100-000018000000}"/>
              </a:ext>
            </a:extLst>
          </xdr:cNvPr>
          <xdr:cNvSpPr>
            <a:spLocks/>
          </xdr:cNvSpPr>
        </xdr:nvSpPr>
        <xdr:spPr bwMode="auto">
          <a:xfrm>
            <a:off x="1172275" y="676275"/>
            <a:ext cx="128588" cy="127000"/>
          </a:xfrm>
          <a:custGeom>
            <a:avLst/>
            <a:gdLst>
              <a:gd name="T0" fmla="*/ 0 w 36"/>
              <a:gd name="T1" fmla="*/ 6 h 36"/>
              <a:gd name="T2" fmla="*/ 6 w 36"/>
              <a:gd name="T3" fmla="*/ 0 h 36"/>
              <a:gd name="T4" fmla="*/ 31 w 36"/>
              <a:gd name="T5" fmla="*/ 0 h 36"/>
              <a:gd name="T6" fmla="*/ 36 w 36"/>
              <a:gd name="T7" fmla="*/ 6 h 36"/>
              <a:gd name="T8" fmla="*/ 36 w 36"/>
              <a:gd name="T9" fmla="*/ 30 h 36"/>
              <a:gd name="T10" fmla="*/ 31 w 36"/>
              <a:gd name="T11" fmla="*/ 36 h 36"/>
              <a:gd name="T12" fmla="*/ 6 w 36"/>
              <a:gd name="T13" fmla="*/ 36 h 36"/>
              <a:gd name="T14" fmla="*/ 0 w 36"/>
              <a:gd name="T15" fmla="*/ 30 h 36"/>
              <a:gd name="T16" fmla="*/ 0 w 36"/>
              <a:gd name="T17" fmla="*/ 6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6"/>
                </a:moveTo>
                <a:cubicBezTo>
                  <a:pt x="0" y="3"/>
                  <a:pt x="2" y="0"/>
                  <a:pt x="6" y="0"/>
                </a:cubicBezTo>
                <a:cubicBezTo>
                  <a:pt x="31" y="0"/>
                  <a:pt x="31" y="0"/>
                  <a:pt x="31" y="0"/>
                </a:cubicBezTo>
                <a:cubicBezTo>
                  <a:pt x="34" y="0"/>
                  <a:pt x="36" y="3"/>
                  <a:pt x="36" y="6"/>
                </a:cubicBezTo>
                <a:cubicBezTo>
                  <a:pt x="36" y="30"/>
                  <a:pt x="36" y="30"/>
                  <a:pt x="36" y="30"/>
                </a:cubicBezTo>
                <a:cubicBezTo>
                  <a:pt x="36" y="33"/>
                  <a:pt x="34" y="36"/>
                  <a:pt x="31" y="36"/>
                </a:cubicBezTo>
                <a:cubicBezTo>
                  <a:pt x="6" y="36"/>
                  <a:pt x="6" y="36"/>
                  <a:pt x="6" y="36"/>
                </a:cubicBezTo>
                <a:cubicBezTo>
                  <a:pt x="2" y="36"/>
                  <a:pt x="0" y="33"/>
                  <a:pt x="0" y="30"/>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5" name="フリーフォーム 13">
            <a:extLst>
              <a:ext uri="{FF2B5EF4-FFF2-40B4-BE49-F238E27FC236}">
                <a16:creationId xmlns:a16="http://schemas.microsoft.com/office/drawing/2014/main" id="{00000000-0008-0000-0100-000019000000}"/>
              </a:ext>
            </a:extLst>
          </xdr:cNvPr>
          <xdr:cNvSpPr>
            <a:spLocks/>
          </xdr:cNvSpPr>
        </xdr:nvSpPr>
        <xdr:spPr bwMode="auto">
          <a:xfrm>
            <a:off x="1343725" y="676275"/>
            <a:ext cx="133350" cy="127000"/>
          </a:xfrm>
          <a:custGeom>
            <a:avLst/>
            <a:gdLst>
              <a:gd name="T0" fmla="*/ 0 w 37"/>
              <a:gd name="T1" fmla="*/ 6 h 36"/>
              <a:gd name="T2" fmla="*/ 6 w 37"/>
              <a:gd name="T3" fmla="*/ 0 h 36"/>
              <a:gd name="T4" fmla="*/ 31 w 37"/>
              <a:gd name="T5" fmla="*/ 0 h 36"/>
              <a:gd name="T6" fmla="*/ 37 w 37"/>
              <a:gd name="T7" fmla="*/ 6 h 36"/>
              <a:gd name="T8" fmla="*/ 37 w 37"/>
              <a:gd name="T9" fmla="*/ 30 h 36"/>
              <a:gd name="T10" fmla="*/ 31 w 37"/>
              <a:gd name="T11" fmla="*/ 36 h 36"/>
              <a:gd name="T12" fmla="*/ 6 w 37"/>
              <a:gd name="T13" fmla="*/ 36 h 36"/>
              <a:gd name="T14" fmla="*/ 0 w 37"/>
              <a:gd name="T15" fmla="*/ 30 h 36"/>
              <a:gd name="T16" fmla="*/ 0 w 37"/>
              <a:gd name="T17" fmla="*/ 6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7" h="36">
                <a:moveTo>
                  <a:pt x="0" y="6"/>
                </a:moveTo>
                <a:cubicBezTo>
                  <a:pt x="0" y="3"/>
                  <a:pt x="3" y="0"/>
                  <a:pt x="6" y="0"/>
                </a:cubicBezTo>
                <a:cubicBezTo>
                  <a:pt x="31" y="0"/>
                  <a:pt x="31" y="0"/>
                  <a:pt x="31" y="0"/>
                </a:cubicBezTo>
                <a:cubicBezTo>
                  <a:pt x="34" y="0"/>
                  <a:pt x="37" y="3"/>
                  <a:pt x="37" y="6"/>
                </a:cubicBezTo>
                <a:cubicBezTo>
                  <a:pt x="37" y="30"/>
                  <a:pt x="37" y="30"/>
                  <a:pt x="37" y="30"/>
                </a:cubicBezTo>
                <a:cubicBezTo>
                  <a:pt x="37" y="33"/>
                  <a:pt x="34" y="36"/>
                  <a:pt x="31" y="36"/>
                </a:cubicBezTo>
                <a:cubicBezTo>
                  <a:pt x="6" y="36"/>
                  <a:pt x="6" y="36"/>
                  <a:pt x="6" y="36"/>
                </a:cubicBezTo>
                <a:cubicBezTo>
                  <a:pt x="3" y="36"/>
                  <a:pt x="0" y="33"/>
                  <a:pt x="0" y="30"/>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6" name="フリーフォーム 14">
            <a:extLst>
              <a:ext uri="{FF2B5EF4-FFF2-40B4-BE49-F238E27FC236}">
                <a16:creationId xmlns:a16="http://schemas.microsoft.com/office/drawing/2014/main" id="{00000000-0008-0000-0100-00001A000000}"/>
              </a:ext>
            </a:extLst>
          </xdr:cNvPr>
          <xdr:cNvSpPr>
            <a:spLocks/>
          </xdr:cNvSpPr>
        </xdr:nvSpPr>
        <xdr:spPr bwMode="auto">
          <a:xfrm>
            <a:off x="1000825" y="836613"/>
            <a:ext cx="128588" cy="127000"/>
          </a:xfrm>
          <a:custGeom>
            <a:avLst/>
            <a:gdLst>
              <a:gd name="T0" fmla="*/ 0 w 36"/>
              <a:gd name="T1" fmla="*/ 5 h 36"/>
              <a:gd name="T2" fmla="*/ 5 w 36"/>
              <a:gd name="T3" fmla="*/ 0 h 36"/>
              <a:gd name="T4" fmla="*/ 30 w 36"/>
              <a:gd name="T5" fmla="*/ 0 h 36"/>
              <a:gd name="T6" fmla="*/ 36 w 36"/>
              <a:gd name="T7" fmla="*/ 5 h 36"/>
              <a:gd name="T8" fmla="*/ 36 w 36"/>
              <a:gd name="T9" fmla="*/ 30 h 36"/>
              <a:gd name="T10" fmla="*/ 30 w 36"/>
              <a:gd name="T11" fmla="*/ 36 h 36"/>
              <a:gd name="T12" fmla="*/ 5 w 36"/>
              <a:gd name="T13" fmla="*/ 36 h 36"/>
              <a:gd name="T14" fmla="*/ 0 w 36"/>
              <a:gd name="T15" fmla="*/ 30 h 36"/>
              <a:gd name="T16" fmla="*/ 0 w 36"/>
              <a:gd name="T17" fmla="*/ 5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5"/>
                </a:moveTo>
                <a:cubicBezTo>
                  <a:pt x="0" y="2"/>
                  <a:pt x="2" y="0"/>
                  <a:pt x="5" y="0"/>
                </a:cubicBezTo>
                <a:cubicBezTo>
                  <a:pt x="30" y="0"/>
                  <a:pt x="30" y="0"/>
                  <a:pt x="30" y="0"/>
                </a:cubicBezTo>
                <a:cubicBezTo>
                  <a:pt x="33" y="0"/>
                  <a:pt x="36" y="2"/>
                  <a:pt x="36" y="5"/>
                </a:cubicBezTo>
                <a:cubicBezTo>
                  <a:pt x="36" y="30"/>
                  <a:pt x="36" y="30"/>
                  <a:pt x="36" y="30"/>
                </a:cubicBezTo>
                <a:cubicBezTo>
                  <a:pt x="36" y="33"/>
                  <a:pt x="33" y="36"/>
                  <a:pt x="30" y="36"/>
                </a:cubicBezTo>
                <a:cubicBezTo>
                  <a:pt x="5" y="36"/>
                  <a:pt x="5" y="36"/>
                  <a:pt x="5" y="36"/>
                </a:cubicBezTo>
                <a:cubicBezTo>
                  <a:pt x="2" y="36"/>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7" name="フリーフォーム 15">
            <a:extLst>
              <a:ext uri="{FF2B5EF4-FFF2-40B4-BE49-F238E27FC236}">
                <a16:creationId xmlns:a16="http://schemas.microsoft.com/office/drawing/2014/main" id="{00000000-0008-0000-0100-00001B000000}"/>
              </a:ext>
            </a:extLst>
          </xdr:cNvPr>
          <xdr:cNvSpPr>
            <a:spLocks/>
          </xdr:cNvSpPr>
        </xdr:nvSpPr>
        <xdr:spPr bwMode="auto">
          <a:xfrm>
            <a:off x="1172275" y="836613"/>
            <a:ext cx="128588" cy="127000"/>
          </a:xfrm>
          <a:custGeom>
            <a:avLst/>
            <a:gdLst>
              <a:gd name="T0" fmla="*/ 0 w 36"/>
              <a:gd name="T1" fmla="*/ 5 h 36"/>
              <a:gd name="T2" fmla="*/ 6 w 36"/>
              <a:gd name="T3" fmla="*/ 0 h 36"/>
              <a:gd name="T4" fmla="*/ 31 w 36"/>
              <a:gd name="T5" fmla="*/ 0 h 36"/>
              <a:gd name="T6" fmla="*/ 36 w 36"/>
              <a:gd name="T7" fmla="*/ 5 h 36"/>
              <a:gd name="T8" fmla="*/ 36 w 36"/>
              <a:gd name="T9" fmla="*/ 30 h 36"/>
              <a:gd name="T10" fmla="*/ 31 w 36"/>
              <a:gd name="T11" fmla="*/ 36 h 36"/>
              <a:gd name="T12" fmla="*/ 6 w 36"/>
              <a:gd name="T13" fmla="*/ 36 h 36"/>
              <a:gd name="T14" fmla="*/ 0 w 36"/>
              <a:gd name="T15" fmla="*/ 30 h 36"/>
              <a:gd name="T16" fmla="*/ 0 w 36"/>
              <a:gd name="T17" fmla="*/ 5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5"/>
                </a:moveTo>
                <a:cubicBezTo>
                  <a:pt x="0" y="2"/>
                  <a:pt x="2" y="0"/>
                  <a:pt x="6" y="0"/>
                </a:cubicBezTo>
                <a:cubicBezTo>
                  <a:pt x="31" y="0"/>
                  <a:pt x="31" y="0"/>
                  <a:pt x="31" y="0"/>
                </a:cubicBezTo>
                <a:cubicBezTo>
                  <a:pt x="34" y="0"/>
                  <a:pt x="36" y="2"/>
                  <a:pt x="36" y="5"/>
                </a:cubicBezTo>
                <a:cubicBezTo>
                  <a:pt x="36" y="30"/>
                  <a:pt x="36" y="30"/>
                  <a:pt x="36" y="30"/>
                </a:cubicBezTo>
                <a:cubicBezTo>
                  <a:pt x="36" y="33"/>
                  <a:pt x="34" y="36"/>
                  <a:pt x="31" y="36"/>
                </a:cubicBezTo>
                <a:cubicBezTo>
                  <a:pt x="6" y="36"/>
                  <a:pt x="6" y="36"/>
                  <a:pt x="6" y="36"/>
                </a:cubicBezTo>
                <a:cubicBezTo>
                  <a:pt x="2" y="36"/>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8" name="フリーフォーム(F) 16">
            <a:extLst>
              <a:ext uri="{FF2B5EF4-FFF2-40B4-BE49-F238E27FC236}">
                <a16:creationId xmlns:a16="http://schemas.microsoft.com/office/drawing/2014/main" id="{00000000-0008-0000-0100-00001C000000}"/>
              </a:ext>
            </a:extLst>
          </xdr:cNvPr>
          <xdr:cNvSpPr>
            <a:spLocks/>
          </xdr:cNvSpPr>
        </xdr:nvSpPr>
        <xdr:spPr bwMode="auto">
          <a:xfrm>
            <a:off x="1343725" y="836613"/>
            <a:ext cx="133350" cy="127000"/>
          </a:xfrm>
          <a:custGeom>
            <a:avLst/>
            <a:gdLst>
              <a:gd name="T0" fmla="*/ 0 w 37"/>
              <a:gd name="T1" fmla="*/ 5 h 36"/>
              <a:gd name="T2" fmla="*/ 6 w 37"/>
              <a:gd name="T3" fmla="*/ 0 h 36"/>
              <a:gd name="T4" fmla="*/ 31 w 37"/>
              <a:gd name="T5" fmla="*/ 0 h 36"/>
              <a:gd name="T6" fmla="*/ 37 w 37"/>
              <a:gd name="T7" fmla="*/ 5 h 36"/>
              <a:gd name="T8" fmla="*/ 37 w 37"/>
              <a:gd name="T9" fmla="*/ 30 h 36"/>
              <a:gd name="T10" fmla="*/ 31 w 37"/>
              <a:gd name="T11" fmla="*/ 36 h 36"/>
              <a:gd name="T12" fmla="*/ 6 w 37"/>
              <a:gd name="T13" fmla="*/ 36 h 36"/>
              <a:gd name="T14" fmla="*/ 0 w 37"/>
              <a:gd name="T15" fmla="*/ 30 h 36"/>
              <a:gd name="T16" fmla="*/ 0 w 37"/>
              <a:gd name="T17" fmla="*/ 5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7" h="36">
                <a:moveTo>
                  <a:pt x="0" y="5"/>
                </a:moveTo>
                <a:cubicBezTo>
                  <a:pt x="0" y="2"/>
                  <a:pt x="3" y="0"/>
                  <a:pt x="6" y="0"/>
                </a:cubicBezTo>
                <a:cubicBezTo>
                  <a:pt x="31" y="0"/>
                  <a:pt x="31" y="0"/>
                  <a:pt x="31" y="0"/>
                </a:cubicBezTo>
                <a:cubicBezTo>
                  <a:pt x="34" y="0"/>
                  <a:pt x="37" y="2"/>
                  <a:pt x="37" y="5"/>
                </a:cubicBezTo>
                <a:cubicBezTo>
                  <a:pt x="37" y="30"/>
                  <a:pt x="37" y="30"/>
                  <a:pt x="37" y="30"/>
                </a:cubicBezTo>
                <a:cubicBezTo>
                  <a:pt x="37" y="33"/>
                  <a:pt x="34" y="36"/>
                  <a:pt x="31" y="36"/>
                </a:cubicBezTo>
                <a:cubicBezTo>
                  <a:pt x="6" y="36"/>
                  <a:pt x="6" y="36"/>
                  <a:pt x="6" y="36"/>
                </a:cubicBezTo>
                <a:cubicBezTo>
                  <a:pt x="3" y="36"/>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9" name="フリーフォーム 17">
            <a:extLst>
              <a:ext uri="{FF2B5EF4-FFF2-40B4-BE49-F238E27FC236}">
                <a16:creationId xmlns:a16="http://schemas.microsoft.com/office/drawing/2014/main" id="{00000000-0008-0000-0100-00001D000000}"/>
              </a:ext>
            </a:extLst>
          </xdr:cNvPr>
          <xdr:cNvSpPr>
            <a:spLocks/>
          </xdr:cNvSpPr>
        </xdr:nvSpPr>
        <xdr:spPr bwMode="auto">
          <a:xfrm>
            <a:off x="1000825" y="80963"/>
            <a:ext cx="647700" cy="395288"/>
          </a:xfrm>
          <a:custGeom>
            <a:avLst/>
            <a:gdLst>
              <a:gd name="T0" fmla="*/ 181 w 181"/>
              <a:gd name="T1" fmla="*/ 105 h 111"/>
              <a:gd name="T2" fmla="*/ 175 w 181"/>
              <a:gd name="T3" fmla="*/ 111 h 111"/>
              <a:gd name="T4" fmla="*/ 5 w 181"/>
              <a:gd name="T5" fmla="*/ 111 h 111"/>
              <a:gd name="T6" fmla="*/ 0 w 181"/>
              <a:gd name="T7" fmla="*/ 105 h 111"/>
              <a:gd name="T8" fmla="*/ 0 w 181"/>
              <a:gd name="T9" fmla="*/ 5 h 111"/>
              <a:gd name="T10" fmla="*/ 5 w 181"/>
              <a:gd name="T11" fmla="*/ 0 h 111"/>
              <a:gd name="T12" fmla="*/ 175 w 181"/>
              <a:gd name="T13" fmla="*/ 0 h 111"/>
              <a:gd name="T14" fmla="*/ 181 w 181"/>
              <a:gd name="T15" fmla="*/ 5 h 111"/>
              <a:gd name="T16" fmla="*/ 181 w 181"/>
              <a:gd name="T17" fmla="*/ 105 h 11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81" h="111">
                <a:moveTo>
                  <a:pt x="181" y="105"/>
                </a:moveTo>
                <a:cubicBezTo>
                  <a:pt x="181" y="108"/>
                  <a:pt x="178" y="111"/>
                  <a:pt x="175" y="111"/>
                </a:cubicBezTo>
                <a:cubicBezTo>
                  <a:pt x="5" y="111"/>
                  <a:pt x="5" y="111"/>
                  <a:pt x="5" y="111"/>
                </a:cubicBezTo>
                <a:cubicBezTo>
                  <a:pt x="2" y="111"/>
                  <a:pt x="0" y="108"/>
                  <a:pt x="0" y="105"/>
                </a:cubicBezTo>
                <a:cubicBezTo>
                  <a:pt x="0" y="5"/>
                  <a:pt x="0" y="5"/>
                  <a:pt x="0" y="5"/>
                </a:cubicBezTo>
                <a:cubicBezTo>
                  <a:pt x="0" y="2"/>
                  <a:pt x="2" y="0"/>
                  <a:pt x="5" y="0"/>
                </a:cubicBezTo>
                <a:cubicBezTo>
                  <a:pt x="175" y="0"/>
                  <a:pt x="175" y="0"/>
                  <a:pt x="175" y="0"/>
                </a:cubicBezTo>
                <a:cubicBezTo>
                  <a:pt x="178" y="0"/>
                  <a:pt x="181" y="2"/>
                  <a:pt x="181" y="5"/>
                </a:cubicBezTo>
                <a:lnTo>
                  <a:pt x="181" y="105"/>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twoCellAnchor>
  <xdr:twoCellAnchor>
    <xdr:from>
      <xdr:col>7</xdr:col>
      <xdr:colOff>4629</xdr:colOff>
      <xdr:row>42</xdr:row>
      <xdr:rowOff>217596</xdr:rowOff>
    </xdr:from>
    <xdr:to>
      <xdr:col>7</xdr:col>
      <xdr:colOff>4629</xdr:colOff>
      <xdr:row>42</xdr:row>
      <xdr:rowOff>262597</xdr:rowOff>
    </xdr:to>
    <xdr:grpSp>
      <xdr:nvGrpSpPr>
        <xdr:cNvPr id="83" name="グループ 129">
          <a:extLst>
            <a:ext uri="{FF2B5EF4-FFF2-40B4-BE49-F238E27FC236}">
              <a16:creationId xmlns:a16="http://schemas.microsoft.com/office/drawing/2014/main" id="{00000000-0008-0000-0100-000053000000}"/>
            </a:ext>
          </a:extLst>
        </xdr:cNvPr>
        <xdr:cNvGrpSpPr>
          <a:grpSpLocks noChangeAspect="1"/>
        </xdr:cNvGrpSpPr>
      </xdr:nvGrpSpPr>
      <xdr:grpSpPr>
        <a:xfrm rot="523319">
          <a:off x="7367454" y="12133371"/>
          <a:ext cx="0" cy="45001"/>
          <a:chOff x="919862" y="1"/>
          <a:chExt cx="809625" cy="1209675"/>
        </a:xfrm>
      </xdr:grpSpPr>
      <xdr:sp macro="" textlink="">
        <xdr:nvSpPr>
          <xdr:cNvPr id="84" name="フリーフォーム 5">
            <a:extLst>
              <a:ext uri="{FF2B5EF4-FFF2-40B4-BE49-F238E27FC236}">
                <a16:creationId xmlns:a16="http://schemas.microsoft.com/office/drawing/2014/main" id="{00000000-0008-0000-0100-000054000000}"/>
              </a:ext>
            </a:extLst>
          </xdr:cNvPr>
          <xdr:cNvSpPr>
            <a:spLocks/>
          </xdr:cNvSpPr>
        </xdr:nvSpPr>
        <xdr:spPr bwMode="auto">
          <a:xfrm>
            <a:off x="919862" y="1"/>
            <a:ext cx="809625" cy="1209675"/>
          </a:xfrm>
          <a:custGeom>
            <a:avLst/>
            <a:gdLst>
              <a:gd name="T0" fmla="*/ 227 w 227"/>
              <a:gd name="T1" fmla="*/ 318 h 340"/>
              <a:gd name="T2" fmla="*/ 204 w 227"/>
              <a:gd name="T3" fmla="*/ 340 h 340"/>
              <a:gd name="T4" fmla="*/ 23 w 227"/>
              <a:gd name="T5" fmla="*/ 340 h 340"/>
              <a:gd name="T6" fmla="*/ 0 w 227"/>
              <a:gd name="T7" fmla="*/ 318 h 340"/>
              <a:gd name="T8" fmla="*/ 0 w 227"/>
              <a:gd name="T9" fmla="*/ 23 h 340"/>
              <a:gd name="T10" fmla="*/ 23 w 227"/>
              <a:gd name="T11" fmla="*/ 0 h 340"/>
              <a:gd name="T12" fmla="*/ 204 w 227"/>
              <a:gd name="T13" fmla="*/ 0 h 340"/>
              <a:gd name="T14" fmla="*/ 227 w 227"/>
              <a:gd name="T15" fmla="*/ 23 h 340"/>
              <a:gd name="T16" fmla="*/ 227 w 227"/>
              <a:gd name="T17" fmla="*/ 318 h 3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340">
                <a:moveTo>
                  <a:pt x="227" y="318"/>
                </a:moveTo>
                <a:cubicBezTo>
                  <a:pt x="227" y="330"/>
                  <a:pt x="216" y="340"/>
                  <a:pt x="204" y="340"/>
                </a:cubicBezTo>
                <a:cubicBezTo>
                  <a:pt x="23" y="340"/>
                  <a:pt x="23" y="340"/>
                  <a:pt x="23" y="340"/>
                </a:cubicBezTo>
                <a:cubicBezTo>
                  <a:pt x="10" y="340"/>
                  <a:pt x="0" y="330"/>
                  <a:pt x="0" y="318"/>
                </a:cubicBezTo>
                <a:cubicBezTo>
                  <a:pt x="0" y="23"/>
                  <a:pt x="0" y="23"/>
                  <a:pt x="0" y="23"/>
                </a:cubicBezTo>
                <a:cubicBezTo>
                  <a:pt x="0" y="10"/>
                  <a:pt x="10" y="0"/>
                  <a:pt x="23" y="0"/>
                </a:cubicBezTo>
                <a:cubicBezTo>
                  <a:pt x="204" y="0"/>
                  <a:pt x="204" y="0"/>
                  <a:pt x="204" y="0"/>
                </a:cubicBezTo>
                <a:cubicBezTo>
                  <a:pt x="216" y="0"/>
                  <a:pt x="227" y="10"/>
                  <a:pt x="227" y="23"/>
                </a:cubicBezTo>
                <a:lnTo>
                  <a:pt x="227" y="318"/>
                </a:lnTo>
                <a:close/>
              </a:path>
            </a:pathLst>
          </a:custGeom>
          <a:solidFill>
            <a:schemeClr val="accent1">
              <a:lumMod val="50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85" name="フリーフォーム 6">
            <a:extLst>
              <a:ext uri="{FF2B5EF4-FFF2-40B4-BE49-F238E27FC236}">
                <a16:creationId xmlns:a16="http://schemas.microsoft.com/office/drawing/2014/main" id="{00000000-0008-0000-0100-000055000000}"/>
              </a:ext>
            </a:extLst>
          </xdr:cNvPr>
          <xdr:cNvSpPr>
            <a:spLocks/>
          </xdr:cNvSpPr>
        </xdr:nvSpPr>
        <xdr:spPr bwMode="auto">
          <a:xfrm>
            <a:off x="1000825" y="519113"/>
            <a:ext cx="128588" cy="125413"/>
          </a:xfrm>
          <a:custGeom>
            <a:avLst/>
            <a:gdLst>
              <a:gd name="T0" fmla="*/ 0 w 36"/>
              <a:gd name="T1" fmla="*/ 5 h 35"/>
              <a:gd name="T2" fmla="*/ 5 w 36"/>
              <a:gd name="T3" fmla="*/ 0 h 35"/>
              <a:gd name="T4" fmla="*/ 30 w 36"/>
              <a:gd name="T5" fmla="*/ 0 h 35"/>
              <a:gd name="T6" fmla="*/ 36 w 36"/>
              <a:gd name="T7" fmla="*/ 5 h 35"/>
              <a:gd name="T8" fmla="*/ 36 w 36"/>
              <a:gd name="T9" fmla="*/ 30 h 35"/>
              <a:gd name="T10" fmla="*/ 30 w 36"/>
              <a:gd name="T11" fmla="*/ 35 h 35"/>
              <a:gd name="T12" fmla="*/ 5 w 36"/>
              <a:gd name="T13" fmla="*/ 35 h 35"/>
              <a:gd name="T14" fmla="*/ 0 w 36"/>
              <a:gd name="T15" fmla="*/ 30 h 35"/>
              <a:gd name="T16" fmla="*/ 0 w 36"/>
              <a:gd name="T17"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5">
                <a:moveTo>
                  <a:pt x="0" y="5"/>
                </a:moveTo>
                <a:cubicBezTo>
                  <a:pt x="0" y="2"/>
                  <a:pt x="2" y="0"/>
                  <a:pt x="5" y="0"/>
                </a:cubicBezTo>
                <a:cubicBezTo>
                  <a:pt x="30" y="0"/>
                  <a:pt x="30" y="0"/>
                  <a:pt x="30" y="0"/>
                </a:cubicBezTo>
                <a:cubicBezTo>
                  <a:pt x="33" y="0"/>
                  <a:pt x="36" y="2"/>
                  <a:pt x="36" y="5"/>
                </a:cubicBezTo>
                <a:cubicBezTo>
                  <a:pt x="36" y="30"/>
                  <a:pt x="36" y="30"/>
                  <a:pt x="36" y="30"/>
                </a:cubicBezTo>
                <a:cubicBezTo>
                  <a:pt x="36" y="33"/>
                  <a:pt x="33" y="35"/>
                  <a:pt x="30" y="35"/>
                </a:cubicBezTo>
                <a:cubicBezTo>
                  <a:pt x="5" y="35"/>
                  <a:pt x="5" y="35"/>
                  <a:pt x="5" y="35"/>
                </a:cubicBezTo>
                <a:cubicBezTo>
                  <a:pt x="2" y="35"/>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86" name="フリーフォーム 7">
            <a:extLst>
              <a:ext uri="{FF2B5EF4-FFF2-40B4-BE49-F238E27FC236}">
                <a16:creationId xmlns:a16="http://schemas.microsoft.com/office/drawing/2014/main" id="{00000000-0008-0000-0100-000056000000}"/>
              </a:ext>
            </a:extLst>
          </xdr:cNvPr>
          <xdr:cNvSpPr>
            <a:spLocks/>
          </xdr:cNvSpPr>
        </xdr:nvSpPr>
        <xdr:spPr bwMode="auto">
          <a:xfrm>
            <a:off x="1172275" y="519113"/>
            <a:ext cx="128588" cy="125413"/>
          </a:xfrm>
          <a:custGeom>
            <a:avLst/>
            <a:gdLst>
              <a:gd name="T0" fmla="*/ 0 w 36"/>
              <a:gd name="T1" fmla="*/ 5 h 35"/>
              <a:gd name="T2" fmla="*/ 6 w 36"/>
              <a:gd name="T3" fmla="*/ 0 h 35"/>
              <a:gd name="T4" fmla="*/ 31 w 36"/>
              <a:gd name="T5" fmla="*/ 0 h 35"/>
              <a:gd name="T6" fmla="*/ 36 w 36"/>
              <a:gd name="T7" fmla="*/ 5 h 35"/>
              <a:gd name="T8" fmla="*/ 36 w 36"/>
              <a:gd name="T9" fmla="*/ 30 h 35"/>
              <a:gd name="T10" fmla="*/ 31 w 36"/>
              <a:gd name="T11" fmla="*/ 35 h 35"/>
              <a:gd name="T12" fmla="*/ 6 w 36"/>
              <a:gd name="T13" fmla="*/ 35 h 35"/>
              <a:gd name="T14" fmla="*/ 0 w 36"/>
              <a:gd name="T15" fmla="*/ 30 h 35"/>
              <a:gd name="T16" fmla="*/ 0 w 36"/>
              <a:gd name="T17"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5">
                <a:moveTo>
                  <a:pt x="0" y="5"/>
                </a:moveTo>
                <a:cubicBezTo>
                  <a:pt x="0" y="2"/>
                  <a:pt x="2" y="0"/>
                  <a:pt x="6" y="0"/>
                </a:cubicBezTo>
                <a:cubicBezTo>
                  <a:pt x="31" y="0"/>
                  <a:pt x="31" y="0"/>
                  <a:pt x="31" y="0"/>
                </a:cubicBezTo>
                <a:cubicBezTo>
                  <a:pt x="34" y="0"/>
                  <a:pt x="36" y="2"/>
                  <a:pt x="36" y="5"/>
                </a:cubicBezTo>
                <a:cubicBezTo>
                  <a:pt x="36" y="30"/>
                  <a:pt x="36" y="30"/>
                  <a:pt x="36" y="30"/>
                </a:cubicBezTo>
                <a:cubicBezTo>
                  <a:pt x="36" y="33"/>
                  <a:pt x="34" y="35"/>
                  <a:pt x="31" y="35"/>
                </a:cubicBezTo>
                <a:cubicBezTo>
                  <a:pt x="6" y="35"/>
                  <a:pt x="6" y="35"/>
                  <a:pt x="6" y="35"/>
                </a:cubicBezTo>
                <a:cubicBezTo>
                  <a:pt x="2" y="35"/>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87" name="フリーフォーム 8">
            <a:extLst>
              <a:ext uri="{FF2B5EF4-FFF2-40B4-BE49-F238E27FC236}">
                <a16:creationId xmlns:a16="http://schemas.microsoft.com/office/drawing/2014/main" id="{00000000-0008-0000-0100-000057000000}"/>
              </a:ext>
            </a:extLst>
          </xdr:cNvPr>
          <xdr:cNvSpPr>
            <a:spLocks/>
          </xdr:cNvSpPr>
        </xdr:nvSpPr>
        <xdr:spPr bwMode="auto">
          <a:xfrm>
            <a:off x="1343725" y="519113"/>
            <a:ext cx="133350" cy="125413"/>
          </a:xfrm>
          <a:custGeom>
            <a:avLst/>
            <a:gdLst>
              <a:gd name="T0" fmla="*/ 0 w 37"/>
              <a:gd name="T1" fmla="*/ 5 h 35"/>
              <a:gd name="T2" fmla="*/ 6 w 37"/>
              <a:gd name="T3" fmla="*/ 0 h 35"/>
              <a:gd name="T4" fmla="*/ 31 w 37"/>
              <a:gd name="T5" fmla="*/ 0 h 35"/>
              <a:gd name="T6" fmla="*/ 37 w 37"/>
              <a:gd name="T7" fmla="*/ 5 h 35"/>
              <a:gd name="T8" fmla="*/ 37 w 37"/>
              <a:gd name="T9" fmla="*/ 30 h 35"/>
              <a:gd name="T10" fmla="*/ 31 w 37"/>
              <a:gd name="T11" fmla="*/ 35 h 35"/>
              <a:gd name="T12" fmla="*/ 6 w 37"/>
              <a:gd name="T13" fmla="*/ 35 h 35"/>
              <a:gd name="T14" fmla="*/ 0 w 37"/>
              <a:gd name="T15" fmla="*/ 30 h 35"/>
              <a:gd name="T16" fmla="*/ 0 w 37"/>
              <a:gd name="T17"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7" h="35">
                <a:moveTo>
                  <a:pt x="0" y="5"/>
                </a:moveTo>
                <a:cubicBezTo>
                  <a:pt x="0" y="2"/>
                  <a:pt x="3" y="0"/>
                  <a:pt x="6" y="0"/>
                </a:cubicBezTo>
                <a:cubicBezTo>
                  <a:pt x="31" y="0"/>
                  <a:pt x="31" y="0"/>
                  <a:pt x="31" y="0"/>
                </a:cubicBezTo>
                <a:cubicBezTo>
                  <a:pt x="34" y="0"/>
                  <a:pt x="37" y="2"/>
                  <a:pt x="37" y="5"/>
                </a:cubicBezTo>
                <a:cubicBezTo>
                  <a:pt x="37" y="30"/>
                  <a:pt x="37" y="30"/>
                  <a:pt x="37" y="30"/>
                </a:cubicBezTo>
                <a:cubicBezTo>
                  <a:pt x="37" y="33"/>
                  <a:pt x="34" y="35"/>
                  <a:pt x="31" y="35"/>
                </a:cubicBezTo>
                <a:cubicBezTo>
                  <a:pt x="6" y="35"/>
                  <a:pt x="6" y="35"/>
                  <a:pt x="6" y="35"/>
                </a:cubicBezTo>
                <a:cubicBezTo>
                  <a:pt x="3" y="35"/>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88" name="フリーフォーム 9">
            <a:extLst>
              <a:ext uri="{FF2B5EF4-FFF2-40B4-BE49-F238E27FC236}">
                <a16:creationId xmlns:a16="http://schemas.microsoft.com/office/drawing/2014/main" id="{00000000-0008-0000-0100-000058000000}"/>
              </a:ext>
            </a:extLst>
          </xdr:cNvPr>
          <xdr:cNvSpPr>
            <a:spLocks/>
          </xdr:cNvSpPr>
        </xdr:nvSpPr>
        <xdr:spPr bwMode="auto">
          <a:xfrm>
            <a:off x="1519937" y="519113"/>
            <a:ext cx="128588" cy="206375"/>
          </a:xfrm>
          <a:custGeom>
            <a:avLst/>
            <a:gdLst>
              <a:gd name="T0" fmla="*/ 0 w 36"/>
              <a:gd name="T1" fmla="*/ 5 h 58"/>
              <a:gd name="T2" fmla="*/ 5 w 36"/>
              <a:gd name="T3" fmla="*/ 0 h 58"/>
              <a:gd name="T4" fmla="*/ 30 w 36"/>
              <a:gd name="T5" fmla="*/ 0 h 58"/>
              <a:gd name="T6" fmla="*/ 36 w 36"/>
              <a:gd name="T7" fmla="*/ 5 h 58"/>
              <a:gd name="T8" fmla="*/ 36 w 36"/>
              <a:gd name="T9" fmla="*/ 52 h 58"/>
              <a:gd name="T10" fmla="*/ 30 w 36"/>
              <a:gd name="T11" fmla="*/ 58 h 58"/>
              <a:gd name="T12" fmla="*/ 5 w 36"/>
              <a:gd name="T13" fmla="*/ 58 h 58"/>
              <a:gd name="T14" fmla="*/ 0 w 36"/>
              <a:gd name="T15" fmla="*/ 52 h 58"/>
              <a:gd name="T16" fmla="*/ 0 w 36"/>
              <a:gd name="T17" fmla="*/ 5 h 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58">
                <a:moveTo>
                  <a:pt x="0" y="5"/>
                </a:moveTo>
                <a:cubicBezTo>
                  <a:pt x="0" y="2"/>
                  <a:pt x="2" y="0"/>
                  <a:pt x="5" y="0"/>
                </a:cubicBezTo>
                <a:cubicBezTo>
                  <a:pt x="30" y="0"/>
                  <a:pt x="30" y="0"/>
                  <a:pt x="30" y="0"/>
                </a:cubicBezTo>
                <a:cubicBezTo>
                  <a:pt x="33" y="0"/>
                  <a:pt x="36" y="2"/>
                  <a:pt x="36" y="5"/>
                </a:cubicBezTo>
                <a:cubicBezTo>
                  <a:pt x="36" y="52"/>
                  <a:pt x="36" y="52"/>
                  <a:pt x="36" y="52"/>
                </a:cubicBezTo>
                <a:cubicBezTo>
                  <a:pt x="36" y="55"/>
                  <a:pt x="33" y="58"/>
                  <a:pt x="30" y="58"/>
                </a:cubicBezTo>
                <a:cubicBezTo>
                  <a:pt x="5" y="58"/>
                  <a:pt x="5" y="58"/>
                  <a:pt x="5" y="58"/>
                </a:cubicBezTo>
                <a:cubicBezTo>
                  <a:pt x="2" y="58"/>
                  <a:pt x="0" y="55"/>
                  <a:pt x="0" y="52"/>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89" name="フリーフォーム 10">
            <a:extLst>
              <a:ext uri="{FF2B5EF4-FFF2-40B4-BE49-F238E27FC236}">
                <a16:creationId xmlns:a16="http://schemas.microsoft.com/office/drawing/2014/main" id="{00000000-0008-0000-0100-000059000000}"/>
              </a:ext>
            </a:extLst>
          </xdr:cNvPr>
          <xdr:cNvSpPr>
            <a:spLocks/>
          </xdr:cNvSpPr>
        </xdr:nvSpPr>
        <xdr:spPr bwMode="auto">
          <a:xfrm>
            <a:off x="1519937" y="754063"/>
            <a:ext cx="128588" cy="209550"/>
          </a:xfrm>
          <a:custGeom>
            <a:avLst/>
            <a:gdLst>
              <a:gd name="T0" fmla="*/ 0 w 36"/>
              <a:gd name="T1" fmla="*/ 6 h 59"/>
              <a:gd name="T2" fmla="*/ 5 w 36"/>
              <a:gd name="T3" fmla="*/ 0 h 59"/>
              <a:gd name="T4" fmla="*/ 30 w 36"/>
              <a:gd name="T5" fmla="*/ 0 h 59"/>
              <a:gd name="T6" fmla="*/ 36 w 36"/>
              <a:gd name="T7" fmla="*/ 6 h 59"/>
              <a:gd name="T8" fmla="*/ 36 w 36"/>
              <a:gd name="T9" fmla="*/ 53 h 59"/>
              <a:gd name="T10" fmla="*/ 30 w 36"/>
              <a:gd name="T11" fmla="*/ 59 h 59"/>
              <a:gd name="T12" fmla="*/ 5 w 36"/>
              <a:gd name="T13" fmla="*/ 59 h 59"/>
              <a:gd name="T14" fmla="*/ 0 w 36"/>
              <a:gd name="T15" fmla="*/ 53 h 59"/>
              <a:gd name="T16" fmla="*/ 0 w 36"/>
              <a:gd name="T17" fmla="*/ 6 h 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59">
                <a:moveTo>
                  <a:pt x="0" y="6"/>
                </a:moveTo>
                <a:cubicBezTo>
                  <a:pt x="0" y="3"/>
                  <a:pt x="2" y="0"/>
                  <a:pt x="5" y="0"/>
                </a:cubicBezTo>
                <a:cubicBezTo>
                  <a:pt x="30" y="0"/>
                  <a:pt x="30" y="0"/>
                  <a:pt x="30" y="0"/>
                </a:cubicBezTo>
                <a:cubicBezTo>
                  <a:pt x="33" y="0"/>
                  <a:pt x="36" y="3"/>
                  <a:pt x="36" y="6"/>
                </a:cubicBezTo>
                <a:cubicBezTo>
                  <a:pt x="36" y="53"/>
                  <a:pt x="36" y="53"/>
                  <a:pt x="36" y="53"/>
                </a:cubicBezTo>
                <a:cubicBezTo>
                  <a:pt x="36" y="56"/>
                  <a:pt x="33" y="59"/>
                  <a:pt x="30" y="59"/>
                </a:cubicBezTo>
                <a:cubicBezTo>
                  <a:pt x="5" y="59"/>
                  <a:pt x="5" y="59"/>
                  <a:pt x="5" y="59"/>
                </a:cubicBezTo>
                <a:cubicBezTo>
                  <a:pt x="2" y="59"/>
                  <a:pt x="0" y="56"/>
                  <a:pt x="0" y="53"/>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90" name="フリーフォーム 11">
            <a:extLst>
              <a:ext uri="{FF2B5EF4-FFF2-40B4-BE49-F238E27FC236}">
                <a16:creationId xmlns:a16="http://schemas.microsoft.com/office/drawing/2014/main" id="{00000000-0008-0000-0100-00005A000000}"/>
              </a:ext>
            </a:extLst>
          </xdr:cNvPr>
          <xdr:cNvSpPr>
            <a:spLocks/>
          </xdr:cNvSpPr>
        </xdr:nvSpPr>
        <xdr:spPr bwMode="auto">
          <a:xfrm>
            <a:off x="1000825" y="676275"/>
            <a:ext cx="128588" cy="127000"/>
          </a:xfrm>
          <a:custGeom>
            <a:avLst/>
            <a:gdLst>
              <a:gd name="T0" fmla="*/ 0 w 36"/>
              <a:gd name="T1" fmla="*/ 6 h 36"/>
              <a:gd name="T2" fmla="*/ 5 w 36"/>
              <a:gd name="T3" fmla="*/ 0 h 36"/>
              <a:gd name="T4" fmla="*/ 30 w 36"/>
              <a:gd name="T5" fmla="*/ 0 h 36"/>
              <a:gd name="T6" fmla="*/ 36 w 36"/>
              <a:gd name="T7" fmla="*/ 6 h 36"/>
              <a:gd name="T8" fmla="*/ 36 w 36"/>
              <a:gd name="T9" fmla="*/ 30 h 36"/>
              <a:gd name="T10" fmla="*/ 30 w 36"/>
              <a:gd name="T11" fmla="*/ 36 h 36"/>
              <a:gd name="T12" fmla="*/ 5 w 36"/>
              <a:gd name="T13" fmla="*/ 36 h 36"/>
              <a:gd name="T14" fmla="*/ 0 w 36"/>
              <a:gd name="T15" fmla="*/ 30 h 36"/>
              <a:gd name="T16" fmla="*/ 0 w 36"/>
              <a:gd name="T17" fmla="*/ 6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6"/>
                </a:moveTo>
                <a:cubicBezTo>
                  <a:pt x="0" y="3"/>
                  <a:pt x="2" y="0"/>
                  <a:pt x="5" y="0"/>
                </a:cubicBezTo>
                <a:cubicBezTo>
                  <a:pt x="30" y="0"/>
                  <a:pt x="30" y="0"/>
                  <a:pt x="30" y="0"/>
                </a:cubicBezTo>
                <a:cubicBezTo>
                  <a:pt x="33" y="0"/>
                  <a:pt x="36" y="3"/>
                  <a:pt x="36" y="6"/>
                </a:cubicBezTo>
                <a:cubicBezTo>
                  <a:pt x="36" y="30"/>
                  <a:pt x="36" y="30"/>
                  <a:pt x="36" y="30"/>
                </a:cubicBezTo>
                <a:cubicBezTo>
                  <a:pt x="36" y="33"/>
                  <a:pt x="33" y="36"/>
                  <a:pt x="30" y="36"/>
                </a:cubicBezTo>
                <a:cubicBezTo>
                  <a:pt x="5" y="36"/>
                  <a:pt x="5" y="36"/>
                  <a:pt x="5" y="36"/>
                </a:cubicBezTo>
                <a:cubicBezTo>
                  <a:pt x="2" y="36"/>
                  <a:pt x="0" y="33"/>
                  <a:pt x="0" y="30"/>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91" name="フリーフォーム 12">
            <a:extLst>
              <a:ext uri="{FF2B5EF4-FFF2-40B4-BE49-F238E27FC236}">
                <a16:creationId xmlns:a16="http://schemas.microsoft.com/office/drawing/2014/main" id="{00000000-0008-0000-0100-00005B000000}"/>
              </a:ext>
            </a:extLst>
          </xdr:cNvPr>
          <xdr:cNvSpPr>
            <a:spLocks/>
          </xdr:cNvSpPr>
        </xdr:nvSpPr>
        <xdr:spPr bwMode="auto">
          <a:xfrm>
            <a:off x="1172275" y="676275"/>
            <a:ext cx="128588" cy="127000"/>
          </a:xfrm>
          <a:custGeom>
            <a:avLst/>
            <a:gdLst>
              <a:gd name="T0" fmla="*/ 0 w 36"/>
              <a:gd name="T1" fmla="*/ 6 h 36"/>
              <a:gd name="T2" fmla="*/ 6 w 36"/>
              <a:gd name="T3" fmla="*/ 0 h 36"/>
              <a:gd name="T4" fmla="*/ 31 w 36"/>
              <a:gd name="T5" fmla="*/ 0 h 36"/>
              <a:gd name="T6" fmla="*/ 36 w 36"/>
              <a:gd name="T7" fmla="*/ 6 h 36"/>
              <a:gd name="T8" fmla="*/ 36 w 36"/>
              <a:gd name="T9" fmla="*/ 30 h 36"/>
              <a:gd name="T10" fmla="*/ 31 w 36"/>
              <a:gd name="T11" fmla="*/ 36 h 36"/>
              <a:gd name="T12" fmla="*/ 6 w 36"/>
              <a:gd name="T13" fmla="*/ 36 h 36"/>
              <a:gd name="T14" fmla="*/ 0 w 36"/>
              <a:gd name="T15" fmla="*/ 30 h 36"/>
              <a:gd name="T16" fmla="*/ 0 w 36"/>
              <a:gd name="T17" fmla="*/ 6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6"/>
                </a:moveTo>
                <a:cubicBezTo>
                  <a:pt x="0" y="3"/>
                  <a:pt x="2" y="0"/>
                  <a:pt x="6" y="0"/>
                </a:cubicBezTo>
                <a:cubicBezTo>
                  <a:pt x="31" y="0"/>
                  <a:pt x="31" y="0"/>
                  <a:pt x="31" y="0"/>
                </a:cubicBezTo>
                <a:cubicBezTo>
                  <a:pt x="34" y="0"/>
                  <a:pt x="36" y="3"/>
                  <a:pt x="36" y="6"/>
                </a:cubicBezTo>
                <a:cubicBezTo>
                  <a:pt x="36" y="30"/>
                  <a:pt x="36" y="30"/>
                  <a:pt x="36" y="30"/>
                </a:cubicBezTo>
                <a:cubicBezTo>
                  <a:pt x="36" y="33"/>
                  <a:pt x="34" y="36"/>
                  <a:pt x="31" y="36"/>
                </a:cubicBezTo>
                <a:cubicBezTo>
                  <a:pt x="6" y="36"/>
                  <a:pt x="6" y="36"/>
                  <a:pt x="6" y="36"/>
                </a:cubicBezTo>
                <a:cubicBezTo>
                  <a:pt x="2" y="36"/>
                  <a:pt x="0" y="33"/>
                  <a:pt x="0" y="30"/>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92" name="フリーフォーム 13">
            <a:extLst>
              <a:ext uri="{FF2B5EF4-FFF2-40B4-BE49-F238E27FC236}">
                <a16:creationId xmlns:a16="http://schemas.microsoft.com/office/drawing/2014/main" id="{00000000-0008-0000-0100-00005C000000}"/>
              </a:ext>
            </a:extLst>
          </xdr:cNvPr>
          <xdr:cNvSpPr>
            <a:spLocks/>
          </xdr:cNvSpPr>
        </xdr:nvSpPr>
        <xdr:spPr bwMode="auto">
          <a:xfrm>
            <a:off x="1343725" y="676275"/>
            <a:ext cx="133350" cy="127000"/>
          </a:xfrm>
          <a:custGeom>
            <a:avLst/>
            <a:gdLst>
              <a:gd name="T0" fmla="*/ 0 w 37"/>
              <a:gd name="T1" fmla="*/ 6 h 36"/>
              <a:gd name="T2" fmla="*/ 6 w 37"/>
              <a:gd name="T3" fmla="*/ 0 h 36"/>
              <a:gd name="T4" fmla="*/ 31 w 37"/>
              <a:gd name="T5" fmla="*/ 0 h 36"/>
              <a:gd name="T6" fmla="*/ 37 w 37"/>
              <a:gd name="T7" fmla="*/ 6 h 36"/>
              <a:gd name="T8" fmla="*/ 37 w 37"/>
              <a:gd name="T9" fmla="*/ 30 h 36"/>
              <a:gd name="T10" fmla="*/ 31 w 37"/>
              <a:gd name="T11" fmla="*/ 36 h 36"/>
              <a:gd name="T12" fmla="*/ 6 w 37"/>
              <a:gd name="T13" fmla="*/ 36 h 36"/>
              <a:gd name="T14" fmla="*/ 0 w 37"/>
              <a:gd name="T15" fmla="*/ 30 h 36"/>
              <a:gd name="T16" fmla="*/ 0 w 37"/>
              <a:gd name="T17" fmla="*/ 6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7" h="36">
                <a:moveTo>
                  <a:pt x="0" y="6"/>
                </a:moveTo>
                <a:cubicBezTo>
                  <a:pt x="0" y="3"/>
                  <a:pt x="3" y="0"/>
                  <a:pt x="6" y="0"/>
                </a:cubicBezTo>
                <a:cubicBezTo>
                  <a:pt x="31" y="0"/>
                  <a:pt x="31" y="0"/>
                  <a:pt x="31" y="0"/>
                </a:cubicBezTo>
                <a:cubicBezTo>
                  <a:pt x="34" y="0"/>
                  <a:pt x="37" y="3"/>
                  <a:pt x="37" y="6"/>
                </a:cubicBezTo>
                <a:cubicBezTo>
                  <a:pt x="37" y="30"/>
                  <a:pt x="37" y="30"/>
                  <a:pt x="37" y="30"/>
                </a:cubicBezTo>
                <a:cubicBezTo>
                  <a:pt x="37" y="33"/>
                  <a:pt x="34" y="36"/>
                  <a:pt x="31" y="36"/>
                </a:cubicBezTo>
                <a:cubicBezTo>
                  <a:pt x="6" y="36"/>
                  <a:pt x="6" y="36"/>
                  <a:pt x="6" y="36"/>
                </a:cubicBezTo>
                <a:cubicBezTo>
                  <a:pt x="3" y="36"/>
                  <a:pt x="0" y="33"/>
                  <a:pt x="0" y="30"/>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93" name="フリーフォーム 14">
            <a:extLst>
              <a:ext uri="{FF2B5EF4-FFF2-40B4-BE49-F238E27FC236}">
                <a16:creationId xmlns:a16="http://schemas.microsoft.com/office/drawing/2014/main" id="{00000000-0008-0000-0100-00005D000000}"/>
              </a:ext>
            </a:extLst>
          </xdr:cNvPr>
          <xdr:cNvSpPr>
            <a:spLocks/>
          </xdr:cNvSpPr>
        </xdr:nvSpPr>
        <xdr:spPr bwMode="auto">
          <a:xfrm>
            <a:off x="1000825" y="836613"/>
            <a:ext cx="128588" cy="127000"/>
          </a:xfrm>
          <a:custGeom>
            <a:avLst/>
            <a:gdLst>
              <a:gd name="T0" fmla="*/ 0 w 36"/>
              <a:gd name="T1" fmla="*/ 5 h 36"/>
              <a:gd name="T2" fmla="*/ 5 w 36"/>
              <a:gd name="T3" fmla="*/ 0 h 36"/>
              <a:gd name="T4" fmla="*/ 30 w 36"/>
              <a:gd name="T5" fmla="*/ 0 h 36"/>
              <a:gd name="T6" fmla="*/ 36 w 36"/>
              <a:gd name="T7" fmla="*/ 5 h 36"/>
              <a:gd name="T8" fmla="*/ 36 w 36"/>
              <a:gd name="T9" fmla="*/ 30 h 36"/>
              <a:gd name="T10" fmla="*/ 30 w 36"/>
              <a:gd name="T11" fmla="*/ 36 h 36"/>
              <a:gd name="T12" fmla="*/ 5 w 36"/>
              <a:gd name="T13" fmla="*/ 36 h 36"/>
              <a:gd name="T14" fmla="*/ 0 w 36"/>
              <a:gd name="T15" fmla="*/ 30 h 36"/>
              <a:gd name="T16" fmla="*/ 0 w 36"/>
              <a:gd name="T17" fmla="*/ 5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5"/>
                </a:moveTo>
                <a:cubicBezTo>
                  <a:pt x="0" y="2"/>
                  <a:pt x="2" y="0"/>
                  <a:pt x="5" y="0"/>
                </a:cubicBezTo>
                <a:cubicBezTo>
                  <a:pt x="30" y="0"/>
                  <a:pt x="30" y="0"/>
                  <a:pt x="30" y="0"/>
                </a:cubicBezTo>
                <a:cubicBezTo>
                  <a:pt x="33" y="0"/>
                  <a:pt x="36" y="2"/>
                  <a:pt x="36" y="5"/>
                </a:cubicBezTo>
                <a:cubicBezTo>
                  <a:pt x="36" y="30"/>
                  <a:pt x="36" y="30"/>
                  <a:pt x="36" y="30"/>
                </a:cubicBezTo>
                <a:cubicBezTo>
                  <a:pt x="36" y="33"/>
                  <a:pt x="33" y="36"/>
                  <a:pt x="30" y="36"/>
                </a:cubicBezTo>
                <a:cubicBezTo>
                  <a:pt x="5" y="36"/>
                  <a:pt x="5" y="36"/>
                  <a:pt x="5" y="36"/>
                </a:cubicBezTo>
                <a:cubicBezTo>
                  <a:pt x="2" y="36"/>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94" name="フリーフォーム 15">
            <a:extLst>
              <a:ext uri="{FF2B5EF4-FFF2-40B4-BE49-F238E27FC236}">
                <a16:creationId xmlns:a16="http://schemas.microsoft.com/office/drawing/2014/main" id="{00000000-0008-0000-0100-00005E000000}"/>
              </a:ext>
            </a:extLst>
          </xdr:cNvPr>
          <xdr:cNvSpPr>
            <a:spLocks/>
          </xdr:cNvSpPr>
        </xdr:nvSpPr>
        <xdr:spPr bwMode="auto">
          <a:xfrm>
            <a:off x="1172275" y="836613"/>
            <a:ext cx="128588" cy="127000"/>
          </a:xfrm>
          <a:custGeom>
            <a:avLst/>
            <a:gdLst>
              <a:gd name="T0" fmla="*/ 0 w 36"/>
              <a:gd name="T1" fmla="*/ 5 h 36"/>
              <a:gd name="T2" fmla="*/ 6 w 36"/>
              <a:gd name="T3" fmla="*/ 0 h 36"/>
              <a:gd name="T4" fmla="*/ 31 w 36"/>
              <a:gd name="T5" fmla="*/ 0 h 36"/>
              <a:gd name="T6" fmla="*/ 36 w 36"/>
              <a:gd name="T7" fmla="*/ 5 h 36"/>
              <a:gd name="T8" fmla="*/ 36 w 36"/>
              <a:gd name="T9" fmla="*/ 30 h 36"/>
              <a:gd name="T10" fmla="*/ 31 w 36"/>
              <a:gd name="T11" fmla="*/ 36 h 36"/>
              <a:gd name="T12" fmla="*/ 6 w 36"/>
              <a:gd name="T13" fmla="*/ 36 h 36"/>
              <a:gd name="T14" fmla="*/ 0 w 36"/>
              <a:gd name="T15" fmla="*/ 30 h 36"/>
              <a:gd name="T16" fmla="*/ 0 w 36"/>
              <a:gd name="T17" fmla="*/ 5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5"/>
                </a:moveTo>
                <a:cubicBezTo>
                  <a:pt x="0" y="2"/>
                  <a:pt x="2" y="0"/>
                  <a:pt x="6" y="0"/>
                </a:cubicBezTo>
                <a:cubicBezTo>
                  <a:pt x="31" y="0"/>
                  <a:pt x="31" y="0"/>
                  <a:pt x="31" y="0"/>
                </a:cubicBezTo>
                <a:cubicBezTo>
                  <a:pt x="34" y="0"/>
                  <a:pt x="36" y="2"/>
                  <a:pt x="36" y="5"/>
                </a:cubicBezTo>
                <a:cubicBezTo>
                  <a:pt x="36" y="30"/>
                  <a:pt x="36" y="30"/>
                  <a:pt x="36" y="30"/>
                </a:cubicBezTo>
                <a:cubicBezTo>
                  <a:pt x="36" y="33"/>
                  <a:pt x="34" y="36"/>
                  <a:pt x="31" y="36"/>
                </a:cubicBezTo>
                <a:cubicBezTo>
                  <a:pt x="6" y="36"/>
                  <a:pt x="6" y="36"/>
                  <a:pt x="6" y="36"/>
                </a:cubicBezTo>
                <a:cubicBezTo>
                  <a:pt x="2" y="36"/>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95" name="フリーフォーム(F) 16">
            <a:extLst>
              <a:ext uri="{FF2B5EF4-FFF2-40B4-BE49-F238E27FC236}">
                <a16:creationId xmlns:a16="http://schemas.microsoft.com/office/drawing/2014/main" id="{00000000-0008-0000-0100-00005F000000}"/>
              </a:ext>
            </a:extLst>
          </xdr:cNvPr>
          <xdr:cNvSpPr>
            <a:spLocks/>
          </xdr:cNvSpPr>
        </xdr:nvSpPr>
        <xdr:spPr bwMode="auto">
          <a:xfrm>
            <a:off x="1343725" y="836613"/>
            <a:ext cx="133350" cy="127000"/>
          </a:xfrm>
          <a:custGeom>
            <a:avLst/>
            <a:gdLst>
              <a:gd name="T0" fmla="*/ 0 w 37"/>
              <a:gd name="T1" fmla="*/ 5 h 36"/>
              <a:gd name="T2" fmla="*/ 6 w 37"/>
              <a:gd name="T3" fmla="*/ 0 h 36"/>
              <a:gd name="T4" fmla="*/ 31 w 37"/>
              <a:gd name="T5" fmla="*/ 0 h 36"/>
              <a:gd name="T6" fmla="*/ 37 w 37"/>
              <a:gd name="T7" fmla="*/ 5 h 36"/>
              <a:gd name="T8" fmla="*/ 37 w 37"/>
              <a:gd name="T9" fmla="*/ 30 h 36"/>
              <a:gd name="T10" fmla="*/ 31 w 37"/>
              <a:gd name="T11" fmla="*/ 36 h 36"/>
              <a:gd name="T12" fmla="*/ 6 w 37"/>
              <a:gd name="T13" fmla="*/ 36 h 36"/>
              <a:gd name="T14" fmla="*/ 0 w 37"/>
              <a:gd name="T15" fmla="*/ 30 h 36"/>
              <a:gd name="T16" fmla="*/ 0 w 37"/>
              <a:gd name="T17" fmla="*/ 5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7" h="36">
                <a:moveTo>
                  <a:pt x="0" y="5"/>
                </a:moveTo>
                <a:cubicBezTo>
                  <a:pt x="0" y="2"/>
                  <a:pt x="3" y="0"/>
                  <a:pt x="6" y="0"/>
                </a:cubicBezTo>
                <a:cubicBezTo>
                  <a:pt x="31" y="0"/>
                  <a:pt x="31" y="0"/>
                  <a:pt x="31" y="0"/>
                </a:cubicBezTo>
                <a:cubicBezTo>
                  <a:pt x="34" y="0"/>
                  <a:pt x="37" y="2"/>
                  <a:pt x="37" y="5"/>
                </a:cubicBezTo>
                <a:cubicBezTo>
                  <a:pt x="37" y="30"/>
                  <a:pt x="37" y="30"/>
                  <a:pt x="37" y="30"/>
                </a:cubicBezTo>
                <a:cubicBezTo>
                  <a:pt x="37" y="33"/>
                  <a:pt x="34" y="36"/>
                  <a:pt x="31" y="36"/>
                </a:cubicBezTo>
                <a:cubicBezTo>
                  <a:pt x="6" y="36"/>
                  <a:pt x="6" y="36"/>
                  <a:pt x="6" y="36"/>
                </a:cubicBezTo>
                <a:cubicBezTo>
                  <a:pt x="3" y="36"/>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96" name="フリーフォーム 17">
            <a:extLst>
              <a:ext uri="{FF2B5EF4-FFF2-40B4-BE49-F238E27FC236}">
                <a16:creationId xmlns:a16="http://schemas.microsoft.com/office/drawing/2014/main" id="{00000000-0008-0000-0100-000060000000}"/>
              </a:ext>
            </a:extLst>
          </xdr:cNvPr>
          <xdr:cNvSpPr>
            <a:spLocks/>
          </xdr:cNvSpPr>
        </xdr:nvSpPr>
        <xdr:spPr bwMode="auto">
          <a:xfrm>
            <a:off x="1000825" y="80963"/>
            <a:ext cx="647700" cy="395288"/>
          </a:xfrm>
          <a:custGeom>
            <a:avLst/>
            <a:gdLst>
              <a:gd name="T0" fmla="*/ 181 w 181"/>
              <a:gd name="T1" fmla="*/ 105 h 111"/>
              <a:gd name="T2" fmla="*/ 175 w 181"/>
              <a:gd name="T3" fmla="*/ 111 h 111"/>
              <a:gd name="T4" fmla="*/ 5 w 181"/>
              <a:gd name="T5" fmla="*/ 111 h 111"/>
              <a:gd name="T6" fmla="*/ 0 w 181"/>
              <a:gd name="T7" fmla="*/ 105 h 111"/>
              <a:gd name="T8" fmla="*/ 0 w 181"/>
              <a:gd name="T9" fmla="*/ 5 h 111"/>
              <a:gd name="T10" fmla="*/ 5 w 181"/>
              <a:gd name="T11" fmla="*/ 0 h 111"/>
              <a:gd name="T12" fmla="*/ 175 w 181"/>
              <a:gd name="T13" fmla="*/ 0 h 111"/>
              <a:gd name="T14" fmla="*/ 181 w 181"/>
              <a:gd name="T15" fmla="*/ 5 h 111"/>
              <a:gd name="T16" fmla="*/ 181 w 181"/>
              <a:gd name="T17" fmla="*/ 105 h 11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81" h="111">
                <a:moveTo>
                  <a:pt x="181" y="105"/>
                </a:moveTo>
                <a:cubicBezTo>
                  <a:pt x="181" y="108"/>
                  <a:pt x="178" y="111"/>
                  <a:pt x="175" y="111"/>
                </a:cubicBezTo>
                <a:cubicBezTo>
                  <a:pt x="5" y="111"/>
                  <a:pt x="5" y="111"/>
                  <a:pt x="5" y="111"/>
                </a:cubicBezTo>
                <a:cubicBezTo>
                  <a:pt x="2" y="111"/>
                  <a:pt x="0" y="108"/>
                  <a:pt x="0" y="105"/>
                </a:cubicBezTo>
                <a:cubicBezTo>
                  <a:pt x="0" y="5"/>
                  <a:pt x="0" y="5"/>
                  <a:pt x="0" y="5"/>
                </a:cubicBezTo>
                <a:cubicBezTo>
                  <a:pt x="0" y="2"/>
                  <a:pt x="2" y="0"/>
                  <a:pt x="5" y="0"/>
                </a:cubicBezTo>
                <a:cubicBezTo>
                  <a:pt x="175" y="0"/>
                  <a:pt x="175" y="0"/>
                  <a:pt x="175" y="0"/>
                </a:cubicBezTo>
                <a:cubicBezTo>
                  <a:pt x="178" y="0"/>
                  <a:pt x="181" y="2"/>
                  <a:pt x="181" y="5"/>
                </a:cubicBezTo>
                <a:lnTo>
                  <a:pt x="181" y="105"/>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twoCellAnchor>
  <xdr:twoCellAnchor>
    <xdr:from>
      <xdr:col>4</xdr:col>
      <xdr:colOff>247650</xdr:colOff>
      <xdr:row>42</xdr:row>
      <xdr:rowOff>66675</xdr:rowOff>
    </xdr:from>
    <xdr:to>
      <xdr:col>7</xdr:col>
      <xdr:colOff>2400300</xdr:colOff>
      <xdr:row>44</xdr:row>
      <xdr:rowOff>5213</xdr:rowOff>
    </xdr:to>
    <xdr:sp macro="" textlink="">
      <xdr:nvSpPr>
        <xdr:cNvPr id="108" name="テキスト ボックス 107">
          <a:extLst>
            <a:ext uri="{FF2B5EF4-FFF2-40B4-BE49-F238E27FC236}">
              <a16:creationId xmlns:a16="http://schemas.microsoft.com/office/drawing/2014/main" id="{00000000-0008-0000-0100-00006C000000}"/>
            </a:ext>
          </a:extLst>
        </xdr:cNvPr>
        <xdr:cNvSpPr txBox="1"/>
      </xdr:nvSpPr>
      <xdr:spPr>
        <a:xfrm>
          <a:off x="5276850" y="11982450"/>
          <a:ext cx="4438650" cy="471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rtl="0"/>
          <a:r>
            <a:rPr lang="ja-JP" altLang="en-US" sz="2000" b="1" spc="50" baseline="0">
              <a:solidFill>
                <a:schemeClr val="bg1"/>
              </a:solidFill>
              <a:latin typeface="Meiryo UI" panose="020B0604030504040204" pitchFamily="50" charset="-128"/>
              <a:ea typeface="Meiryo UI" panose="020B0604030504040204" pitchFamily="50" charset="-128"/>
            </a:rPr>
            <a:t>再注文の時にご利用ください</a:t>
          </a:r>
          <a:endParaRPr lang="en-US" sz="2000" b="1" spc="50" baseline="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4</xdr:col>
      <xdr:colOff>251192</xdr:colOff>
      <xdr:row>43</xdr:row>
      <xdr:rowOff>179851</xdr:rowOff>
    </xdr:from>
    <xdr:to>
      <xdr:col>8</xdr:col>
      <xdr:colOff>0</xdr:colOff>
      <xdr:row>45</xdr:row>
      <xdr:rowOff>244133</xdr:rowOff>
    </xdr:to>
    <xdr:sp macro="" textlink="">
      <xdr:nvSpPr>
        <xdr:cNvPr id="109" name="テキスト ボックス 108">
          <a:extLst>
            <a:ext uri="{FF2B5EF4-FFF2-40B4-BE49-F238E27FC236}">
              <a16:creationId xmlns:a16="http://schemas.microsoft.com/office/drawing/2014/main" id="{00000000-0008-0000-0100-00006D000000}"/>
            </a:ext>
          </a:extLst>
        </xdr:cNvPr>
        <xdr:cNvSpPr txBox="1"/>
      </xdr:nvSpPr>
      <xdr:spPr>
        <a:xfrm>
          <a:off x="5280392" y="12362326"/>
          <a:ext cx="4701807" cy="597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rtl="0"/>
          <a:r>
            <a:rPr lang="ja-JP" altLang="en-US" sz="1200" spc="200" baseline="0">
              <a:solidFill>
                <a:schemeClr val="bg1"/>
              </a:solidFill>
              <a:latin typeface="Meiryo UI" panose="020B0604030504040204" pitchFamily="50" charset="-128"/>
              <a:ea typeface="Meiryo UI" panose="020B0604030504040204" pitchFamily="50" charset="-128"/>
              <a:cs typeface="Arial" pitchFamily="34" charset="0"/>
            </a:rPr>
            <a:t>未入力の状態で入力を始めていただくのがお勧めです。</a:t>
          </a:r>
          <a:endParaRPr lang="en-US" altLang="ja-JP" sz="1200" spc="200" baseline="0">
            <a:solidFill>
              <a:schemeClr val="bg1"/>
            </a:solidFill>
            <a:latin typeface="Meiryo UI" panose="020B0604030504040204" pitchFamily="50" charset="-128"/>
            <a:ea typeface="Meiryo UI" panose="020B0604030504040204" pitchFamily="50" charset="-128"/>
            <a:cs typeface="Arial" pitchFamily="34" charset="0"/>
          </a:endParaRPr>
        </a:p>
        <a:p>
          <a:pPr algn="l" rtl="0"/>
          <a:r>
            <a:rPr lang="ja-JP" altLang="en-US" sz="1200" spc="200" baseline="0">
              <a:solidFill>
                <a:schemeClr val="bg1"/>
              </a:solidFill>
              <a:latin typeface="Meiryo UI" panose="020B0604030504040204" pitchFamily="50" charset="-128"/>
              <a:ea typeface="Meiryo UI" panose="020B0604030504040204" pitchFamily="50" charset="-128"/>
              <a:cs typeface="Arial" pitchFamily="34" charset="0"/>
            </a:rPr>
            <a:t>こちらのデータを、上にコピーしてご利用ください。</a:t>
          </a:r>
          <a:endParaRPr lang="en-US" sz="1200" spc="200" baseline="0">
            <a:solidFill>
              <a:schemeClr val="bg1"/>
            </a:solidFill>
            <a:latin typeface="Meiryo UI" panose="020B0604030504040204" pitchFamily="50" charset="-128"/>
            <a:ea typeface="Meiryo UI" panose="020B0604030504040204" pitchFamily="50" charset="-128"/>
            <a:cs typeface="Arial" pitchFamily="34" charset="0"/>
          </a:endParaRPr>
        </a:p>
      </xdr:txBody>
    </xdr:sp>
    <xdr:clientData/>
  </xdr:twoCellAnchor>
  <xdr:twoCellAnchor>
    <xdr:from>
      <xdr:col>11</xdr:col>
      <xdr:colOff>77183</xdr:colOff>
      <xdr:row>32</xdr:row>
      <xdr:rowOff>234289</xdr:rowOff>
    </xdr:from>
    <xdr:to>
      <xdr:col>19</xdr:col>
      <xdr:colOff>295275</xdr:colOff>
      <xdr:row>44</xdr:row>
      <xdr:rowOff>11901</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19314" b="4512"/>
        <a:stretch/>
      </xdr:blipFill>
      <xdr:spPr>
        <a:xfrm>
          <a:off x="10611833" y="9483064"/>
          <a:ext cx="7819042" cy="2978012"/>
        </a:xfrm>
        <a:prstGeom prst="rect">
          <a:avLst/>
        </a:prstGeom>
      </xdr:spPr>
    </xdr:pic>
    <xdr:clientData/>
  </xdr:twoCellAnchor>
  <xdr:twoCellAnchor>
    <xdr:from>
      <xdr:col>11</xdr:col>
      <xdr:colOff>76200</xdr:colOff>
      <xdr:row>32</xdr:row>
      <xdr:rowOff>81774</xdr:rowOff>
    </xdr:from>
    <xdr:to>
      <xdr:col>18</xdr:col>
      <xdr:colOff>542924</xdr:colOff>
      <xdr:row>34</xdr:row>
      <xdr:rowOff>118</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10610850" y="9330549"/>
          <a:ext cx="7029449" cy="45174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100">
              <a:solidFill>
                <a:schemeClr val="tx1">
                  <a:lumMod val="75000"/>
                  <a:lumOff val="25000"/>
                </a:schemeClr>
              </a:solidFill>
              <a:latin typeface="Meiryo UI" panose="020B0604030504040204" pitchFamily="50" charset="-128"/>
              <a:ea typeface="Meiryo UI" panose="020B0604030504040204" pitchFamily="50" charset="-128"/>
            </a:rPr>
            <a:t>※</a:t>
          </a:r>
          <a:r>
            <a:rPr kumimoji="1" lang="ja-JP" altLang="en-US" sz="1100">
              <a:solidFill>
                <a:schemeClr val="tx1">
                  <a:lumMod val="75000"/>
                  <a:lumOff val="25000"/>
                </a:schemeClr>
              </a:solidFill>
              <a:latin typeface="Meiryo UI" panose="020B0604030504040204" pitchFamily="50" charset="-128"/>
              <a:ea typeface="Meiryo UI" panose="020B0604030504040204" pitchFamily="50" charset="-128"/>
            </a:rPr>
            <a:t>お花はあくまでイメージです。季節により使用する花材は異なります。</a:t>
          </a:r>
          <a:endParaRPr kumimoji="1" lang="en-US" altLang="ja-JP" sz="1100">
            <a:solidFill>
              <a:schemeClr val="tx1">
                <a:lumMod val="75000"/>
                <a:lumOff val="25000"/>
              </a:schemeClr>
            </a:solidFill>
            <a:latin typeface="Meiryo UI" panose="020B0604030504040204" pitchFamily="50" charset="-128"/>
            <a:ea typeface="Meiryo UI" panose="020B0604030504040204" pitchFamily="50" charset="-128"/>
          </a:endParaRPr>
        </a:p>
        <a:p>
          <a:r>
            <a:rPr kumimoji="1" lang="en-US" altLang="ja-JP" sz="1100">
              <a:solidFill>
                <a:schemeClr val="tx1">
                  <a:lumMod val="75000"/>
                  <a:lumOff val="25000"/>
                </a:schemeClr>
              </a:solidFill>
              <a:latin typeface="Meiryo UI" panose="020B0604030504040204" pitchFamily="50" charset="-128"/>
              <a:ea typeface="Meiryo UI" panose="020B0604030504040204" pitchFamily="50" charset="-128"/>
            </a:rPr>
            <a:t>※W</a:t>
          </a:r>
          <a:r>
            <a:rPr kumimoji="1" lang="en-US" altLang="ja-JP" sz="1000">
              <a:solidFill>
                <a:schemeClr val="tx1">
                  <a:lumMod val="75000"/>
                  <a:lumOff val="25000"/>
                </a:schemeClr>
              </a:solidFill>
              <a:latin typeface="Meiryo UI" panose="020B0604030504040204" pitchFamily="50" charset="-128"/>
              <a:ea typeface="Meiryo UI" panose="020B0604030504040204" pitchFamily="50" charset="-128"/>
            </a:rPr>
            <a:t>idth</a:t>
          </a:r>
          <a:r>
            <a:rPr kumimoji="1" lang="ja-JP" altLang="en-US" sz="1100">
              <a:solidFill>
                <a:schemeClr val="tx1">
                  <a:lumMod val="75000"/>
                  <a:lumOff val="25000"/>
                </a:schemeClr>
              </a:solidFill>
              <a:latin typeface="Meiryo UI" panose="020B0604030504040204" pitchFamily="50" charset="-128"/>
              <a:ea typeface="Meiryo UI" panose="020B0604030504040204" pitchFamily="50" charset="-128"/>
            </a:rPr>
            <a:t>横幅 ✕ </a:t>
          </a:r>
          <a:r>
            <a:rPr kumimoji="1" lang="en-US" altLang="ja-JP" sz="1100">
              <a:solidFill>
                <a:schemeClr val="tx1">
                  <a:lumMod val="75000"/>
                  <a:lumOff val="25000"/>
                </a:schemeClr>
              </a:solidFill>
              <a:latin typeface="Meiryo UI" panose="020B0604030504040204" pitchFamily="50" charset="-128"/>
              <a:ea typeface="Meiryo UI" panose="020B0604030504040204" pitchFamily="50" charset="-128"/>
            </a:rPr>
            <a:t>D</a:t>
          </a:r>
          <a:r>
            <a:rPr kumimoji="1" lang="en-US" altLang="ja-JP" sz="1000">
              <a:solidFill>
                <a:schemeClr val="tx1">
                  <a:lumMod val="75000"/>
                  <a:lumOff val="25000"/>
                </a:schemeClr>
              </a:solidFill>
              <a:latin typeface="Meiryo UI" panose="020B0604030504040204" pitchFamily="50" charset="-128"/>
              <a:ea typeface="Meiryo UI" panose="020B0604030504040204" pitchFamily="50" charset="-128"/>
            </a:rPr>
            <a:t>epth</a:t>
          </a:r>
          <a:r>
            <a:rPr kumimoji="1" lang="ja-JP" altLang="en-US" sz="1100">
              <a:solidFill>
                <a:schemeClr val="tx1">
                  <a:lumMod val="75000"/>
                  <a:lumOff val="25000"/>
                </a:schemeClr>
              </a:solidFill>
              <a:latin typeface="Meiryo UI" panose="020B0604030504040204" pitchFamily="50" charset="-128"/>
              <a:ea typeface="Meiryo UI" panose="020B0604030504040204" pitchFamily="50" charset="-128"/>
            </a:rPr>
            <a:t>奥行き ✕ </a:t>
          </a:r>
          <a:r>
            <a:rPr kumimoji="1" lang="en-US" altLang="ja-JP" sz="1100">
              <a:solidFill>
                <a:schemeClr val="tx1">
                  <a:lumMod val="75000"/>
                  <a:lumOff val="25000"/>
                </a:schemeClr>
              </a:solidFill>
              <a:latin typeface="Meiryo UI" panose="020B0604030504040204" pitchFamily="50" charset="-128"/>
              <a:ea typeface="Meiryo UI" panose="020B0604030504040204" pitchFamily="50" charset="-128"/>
            </a:rPr>
            <a:t>H</a:t>
          </a:r>
          <a:r>
            <a:rPr kumimoji="1" lang="en-US" altLang="ja-JP" sz="1000">
              <a:solidFill>
                <a:schemeClr val="tx1">
                  <a:lumMod val="75000"/>
                  <a:lumOff val="25000"/>
                </a:schemeClr>
              </a:solidFill>
              <a:latin typeface="Meiryo UI" panose="020B0604030504040204" pitchFamily="50" charset="-128"/>
              <a:ea typeface="Meiryo UI" panose="020B0604030504040204" pitchFamily="50" charset="-128"/>
            </a:rPr>
            <a:t>eight</a:t>
          </a:r>
          <a:r>
            <a:rPr kumimoji="1" lang="ja-JP" altLang="en-US" sz="1100">
              <a:solidFill>
                <a:schemeClr val="tx1">
                  <a:lumMod val="75000"/>
                  <a:lumOff val="25000"/>
                </a:schemeClr>
              </a:solidFill>
              <a:latin typeface="Meiryo UI" panose="020B0604030504040204" pitchFamily="50" charset="-128"/>
              <a:ea typeface="Meiryo UI" panose="020B0604030504040204" pitchFamily="50" charset="-128"/>
            </a:rPr>
            <a:t>高さ  で表記しています（サイズは目安です）</a:t>
          </a:r>
          <a:endParaRPr kumimoji="1" lang="en-US" altLang="ja-JP" sz="1100">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18</xdr:col>
      <xdr:colOff>314325</xdr:colOff>
      <xdr:row>33</xdr:row>
      <xdr:rowOff>228696</xdr:rowOff>
    </xdr:from>
    <xdr:to>
      <xdr:col>19</xdr:col>
      <xdr:colOff>224705</xdr:colOff>
      <xdr:row>35</xdr:row>
      <xdr:rowOff>12856</xdr:rowOff>
    </xdr:to>
    <xdr:sp macro="" textlink="">
      <xdr:nvSpPr>
        <xdr:cNvPr id="48" name="テキスト ボックス 47">
          <a:extLst>
            <a:ext uri="{FF2B5EF4-FFF2-40B4-BE49-F238E27FC236}">
              <a16:creationId xmlns:a16="http://schemas.microsoft.com/office/drawing/2014/main" id="{00000000-0008-0000-0100-000030000000}"/>
            </a:ext>
          </a:extLst>
        </xdr:cNvPr>
        <xdr:cNvSpPr txBox="1"/>
      </xdr:nvSpPr>
      <xdr:spPr>
        <a:xfrm>
          <a:off x="17411700" y="9744171"/>
          <a:ext cx="948605" cy="317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r"/>
          <a:r>
            <a:rPr kumimoji="1" lang="ja-JP" altLang="en-US" sz="800">
              <a:latin typeface="游ゴシック" panose="020B0400000000000000" pitchFamily="50" charset="-128"/>
              <a:ea typeface="游ゴシック" panose="020B0400000000000000" pitchFamily="50" charset="-128"/>
            </a:rPr>
            <a:t>モデル身長</a:t>
          </a:r>
          <a:endParaRPr kumimoji="1" lang="en-US" altLang="ja-JP" sz="800">
            <a:latin typeface="游ゴシック" panose="020B0400000000000000" pitchFamily="50" charset="-128"/>
            <a:ea typeface="游ゴシック" panose="020B0400000000000000" pitchFamily="50" charset="-128"/>
          </a:endParaRPr>
        </a:p>
        <a:p>
          <a:pPr algn="r"/>
          <a:r>
            <a:rPr kumimoji="1" lang="en-US" altLang="ja-JP" sz="800">
              <a:latin typeface="游ゴシック" panose="020B0400000000000000" pitchFamily="50" charset="-128"/>
              <a:ea typeface="游ゴシック" panose="020B0400000000000000" pitchFamily="50" charset="-128"/>
            </a:rPr>
            <a:t>160cm</a:t>
          </a:r>
          <a:endParaRPr kumimoji="1" lang="ja-JP" altLang="en-US" sz="800">
            <a:latin typeface="游ゴシック" panose="020B0400000000000000" pitchFamily="50" charset="-128"/>
            <a:ea typeface="游ゴシック" panose="020B0400000000000000" pitchFamily="50" charset="-128"/>
          </a:endParaRPr>
        </a:p>
      </xdr:txBody>
    </xdr:sp>
    <xdr:clientData/>
  </xdr:twoCellAnchor>
  <xdr:twoCellAnchor>
    <xdr:from>
      <xdr:col>11</xdr:col>
      <xdr:colOff>258274</xdr:colOff>
      <xdr:row>43</xdr:row>
      <xdr:rowOff>116293</xdr:rowOff>
    </xdr:from>
    <xdr:to>
      <xdr:col>12</xdr:col>
      <xdr:colOff>182841</xdr:colOff>
      <xdr:row>44</xdr:row>
      <xdr:rowOff>85485</xdr:rowOff>
    </xdr:to>
    <xdr:sp macro="" textlink="">
      <xdr:nvSpPr>
        <xdr:cNvPr id="51" name="テキスト ボックス 50">
          <a:extLst>
            <a:ext uri="{FF2B5EF4-FFF2-40B4-BE49-F238E27FC236}">
              <a16:creationId xmlns:a16="http://schemas.microsoft.com/office/drawing/2014/main" id="{00000000-0008-0000-0100-000033000000}"/>
            </a:ext>
          </a:extLst>
        </xdr:cNvPr>
        <xdr:cNvSpPr txBox="1"/>
      </xdr:nvSpPr>
      <xdr:spPr>
        <a:xfrm>
          <a:off x="10792924" y="12298768"/>
          <a:ext cx="315092" cy="2358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600" b="1">
              <a:solidFill>
                <a:schemeClr val="tx1">
                  <a:lumMod val="75000"/>
                  <a:lumOff val="25000"/>
                </a:schemeClr>
              </a:solidFill>
              <a:latin typeface="Meiryo UI" panose="020B0604030504040204" pitchFamily="50" charset="-128"/>
              <a:ea typeface="Meiryo UI" panose="020B0604030504040204" pitchFamily="50" charset="-128"/>
            </a:rPr>
            <a:t>１</a:t>
          </a:r>
        </a:p>
      </xdr:txBody>
    </xdr:sp>
    <xdr:clientData/>
  </xdr:twoCellAnchor>
  <xdr:twoCellAnchor>
    <xdr:from>
      <xdr:col>12</xdr:col>
      <xdr:colOff>328141</xdr:colOff>
      <xdr:row>43</xdr:row>
      <xdr:rowOff>116293</xdr:rowOff>
    </xdr:from>
    <xdr:to>
      <xdr:col>12</xdr:col>
      <xdr:colOff>643233</xdr:colOff>
      <xdr:row>44</xdr:row>
      <xdr:rowOff>85485</xdr:rowOff>
    </xdr:to>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11253316" y="12298768"/>
          <a:ext cx="315092" cy="2358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600" b="1">
              <a:solidFill>
                <a:schemeClr val="tx1">
                  <a:lumMod val="75000"/>
                  <a:lumOff val="25000"/>
                </a:schemeClr>
              </a:solidFill>
              <a:latin typeface="Meiryo UI" panose="020B0604030504040204" pitchFamily="50" charset="-128"/>
              <a:ea typeface="Meiryo UI" panose="020B0604030504040204" pitchFamily="50" charset="-128"/>
            </a:rPr>
            <a:t>２</a:t>
          </a:r>
        </a:p>
      </xdr:txBody>
    </xdr:sp>
    <xdr:clientData/>
  </xdr:twoCellAnchor>
  <xdr:twoCellAnchor>
    <xdr:from>
      <xdr:col>12</xdr:col>
      <xdr:colOff>839401</xdr:colOff>
      <xdr:row>43</xdr:row>
      <xdr:rowOff>116293</xdr:rowOff>
    </xdr:from>
    <xdr:to>
      <xdr:col>12</xdr:col>
      <xdr:colOff>1154493</xdr:colOff>
      <xdr:row>44</xdr:row>
      <xdr:rowOff>85485</xdr:rowOff>
    </xdr:to>
    <xdr:sp macro="" textlink="">
      <xdr:nvSpPr>
        <xdr:cNvPr id="56" name="テキスト ボックス 55">
          <a:extLst>
            <a:ext uri="{FF2B5EF4-FFF2-40B4-BE49-F238E27FC236}">
              <a16:creationId xmlns:a16="http://schemas.microsoft.com/office/drawing/2014/main" id="{00000000-0008-0000-0100-000038000000}"/>
            </a:ext>
          </a:extLst>
        </xdr:cNvPr>
        <xdr:cNvSpPr txBox="1"/>
      </xdr:nvSpPr>
      <xdr:spPr>
        <a:xfrm>
          <a:off x="11764576" y="12298768"/>
          <a:ext cx="315092" cy="2358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600" b="1">
              <a:solidFill>
                <a:schemeClr val="tx1">
                  <a:lumMod val="75000"/>
                  <a:lumOff val="25000"/>
                </a:schemeClr>
              </a:solidFill>
              <a:latin typeface="Meiryo UI" panose="020B0604030504040204" pitchFamily="50" charset="-128"/>
              <a:ea typeface="Meiryo UI" panose="020B0604030504040204" pitchFamily="50" charset="-128"/>
            </a:rPr>
            <a:t>3</a:t>
          </a:r>
          <a:endParaRPr kumimoji="1" lang="ja-JP" altLang="en-US" sz="16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13</xdr:col>
      <xdr:colOff>253932</xdr:colOff>
      <xdr:row>43</xdr:row>
      <xdr:rowOff>116293</xdr:rowOff>
    </xdr:from>
    <xdr:to>
      <xdr:col>13</xdr:col>
      <xdr:colOff>569024</xdr:colOff>
      <xdr:row>44</xdr:row>
      <xdr:rowOff>85485</xdr:rowOff>
    </xdr:to>
    <xdr:sp macro="" textlink="">
      <xdr:nvSpPr>
        <xdr:cNvPr id="58" name="テキスト ボックス 57">
          <a:extLst>
            <a:ext uri="{FF2B5EF4-FFF2-40B4-BE49-F238E27FC236}">
              <a16:creationId xmlns:a16="http://schemas.microsoft.com/office/drawing/2014/main" id="{00000000-0008-0000-0100-00003A000000}"/>
            </a:ext>
          </a:extLst>
        </xdr:cNvPr>
        <xdr:cNvSpPr txBox="1"/>
      </xdr:nvSpPr>
      <xdr:spPr>
        <a:xfrm>
          <a:off x="12512607" y="12298768"/>
          <a:ext cx="315092" cy="2358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600" b="1">
              <a:solidFill>
                <a:schemeClr val="tx1">
                  <a:lumMod val="75000"/>
                  <a:lumOff val="25000"/>
                </a:schemeClr>
              </a:solidFill>
              <a:latin typeface="Meiryo UI" panose="020B0604030504040204" pitchFamily="50" charset="-128"/>
              <a:ea typeface="Meiryo UI" panose="020B0604030504040204" pitchFamily="50" charset="-128"/>
            </a:rPr>
            <a:t>4</a:t>
          </a:r>
          <a:endParaRPr kumimoji="1" lang="ja-JP" altLang="en-US" sz="16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14</xdr:col>
      <xdr:colOff>97819</xdr:colOff>
      <xdr:row>43</xdr:row>
      <xdr:rowOff>116293</xdr:rowOff>
    </xdr:from>
    <xdr:to>
      <xdr:col>14</xdr:col>
      <xdr:colOff>412911</xdr:colOff>
      <xdr:row>44</xdr:row>
      <xdr:rowOff>85485</xdr:rowOff>
    </xdr:to>
    <xdr:sp macro="" textlink="">
      <xdr:nvSpPr>
        <xdr:cNvPr id="59" name="テキスト ボックス 58">
          <a:extLst>
            <a:ext uri="{FF2B5EF4-FFF2-40B4-BE49-F238E27FC236}">
              <a16:creationId xmlns:a16="http://schemas.microsoft.com/office/drawing/2014/main" id="{00000000-0008-0000-0100-00003B000000}"/>
            </a:ext>
          </a:extLst>
        </xdr:cNvPr>
        <xdr:cNvSpPr txBox="1"/>
      </xdr:nvSpPr>
      <xdr:spPr>
        <a:xfrm>
          <a:off x="13394719" y="12298768"/>
          <a:ext cx="315092" cy="2358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600" b="1">
              <a:solidFill>
                <a:schemeClr val="tx1">
                  <a:lumMod val="75000"/>
                  <a:lumOff val="25000"/>
                </a:schemeClr>
              </a:solidFill>
              <a:latin typeface="Meiryo UI" panose="020B0604030504040204" pitchFamily="50" charset="-128"/>
              <a:ea typeface="Meiryo UI" panose="020B0604030504040204" pitchFamily="50" charset="-128"/>
            </a:rPr>
            <a:t>5</a:t>
          </a:r>
          <a:endParaRPr kumimoji="1" lang="ja-JP" altLang="en-US" sz="16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14</xdr:col>
      <xdr:colOff>1012747</xdr:colOff>
      <xdr:row>43</xdr:row>
      <xdr:rowOff>116293</xdr:rowOff>
    </xdr:from>
    <xdr:to>
      <xdr:col>15</xdr:col>
      <xdr:colOff>289614</xdr:colOff>
      <xdr:row>44</xdr:row>
      <xdr:rowOff>85485</xdr:rowOff>
    </xdr:to>
    <xdr:sp macro="" textlink="">
      <xdr:nvSpPr>
        <xdr:cNvPr id="60" name="テキスト ボックス 59">
          <a:extLst>
            <a:ext uri="{FF2B5EF4-FFF2-40B4-BE49-F238E27FC236}">
              <a16:creationId xmlns:a16="http://schemas.microsoft.com/office/drawing/2014/main" id="{00000000-0008-0000-0100-00003C000000}"/>
            </a:ext>
          </a:extLst>
        </xdr:cNvPr>
        <xdr:cNvSpPr txBox="1"/>
      </xdr:nvSpPr>
      <xdr:spPr>
        <a:xfrm>
          <a:off x="14309647" y="12298768"/>
          <a:ext cx="315092" cy="2358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600" b="1">
              <a:solidFill>
                <a:schemeClr val="tx1">
                  <a:lumMod val="75000"/>
                  <a:lumOff val="25000"/>
                </a:schemeClr>
              </a:solidFill>
              <a:latin typeface="Meiryo UI" panose="020B0604030504040204" pitchFamily="50" charset="-128"/>
              <a:ea typeface="Meiryo UI" panose="020B0604030504040204" pitchFamily="50" charset="-128"/>
            </a:rPr>
            <a:t>6</a:t>
          </a:r>
          <a:endParaRPr kumimoji="1" lang="ja-JP" altLang="en-US" sz="16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16</xdr:col>
      <xdr:colOff>593133</xdr:colOff>
      <xdr:row>43</xdr:row>
      <xdr:rowOff>116293</xdr:rowOff>
    </xdr:from>
    <xdr:to>
      <xdr:col>16</xdr:col>
      <xdr:colOff>908225</xdr:colOff>
      <xdr:row>44</xdr:row>
      <xdr:rowOff>85485</xdr:rowOff>
    </xdr:to>
    <xdr:sp macro="" textlink="">
      <xdr:nvSpPr>
        <xdr:cNvPr id="61" name="テキスト ボックス 60">
          <a:extLst>
            <a:ext uri="{FF2B5EF4-FFF2-40B4-BE49-F238E27FC236}">
              <a16:creationId xmlns:a16="http://schemas.microsoft.com/office/drawing/2014/main" id="{00000000-0008-0000-0100-00003D000000}"/>
            </a:ext>
          </a:extLst>
        </xdr:cNvPr>
        <xdr:cNvSpPr txBox="1"/>
      </xdr:nvSpPr>
      <xdr:spPr>
        <a:xfrm>
          <a:off x="15318783" y="12298768"/>
          <a:ext cx="315092" cy="2358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600" b="1">
              <a:solidFill>
                <a:schemeClr val="tx1">
                  <a:lumMod val="75000"/>
                  <a:lumOff val="25000"/>
                </a:schemeClr>
              </a:solidFill>
              <a:latin typeface="Meiryo UI" panose="020B0604030504040204" pitchFamily="50" charset="-128"/>
              <a:ea typeface="Meiryo UI" panose="020B0604030504040204" pitchFamily="50" charset="-128"/>
            </a:rPr>
            <a:t>7</a:t>
          </a:r>
          <a:endParaRPr kumimoji="1" lang="ja-JP" altLang="en-US" sz="16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17</xdr:col>
      <xdr:colOff>320636</xdr:colOff>
      <xdr:row>43</xdr:row>
      <xdr:rowOff>116293</xdr:rowOff>
    </xdr:from>
    <xdr:to>
      <xdr:col>17</xdr:col>
      <xdr:colOff>635728</xdr:colOff>
      <xdr:row>44</xdr:row>
      <xdr:rowOff>85485</xdr:rowOff>
    </xdr:to>
    <xdr:sp macro="" textlink="">
      <xdr:nvSpPr>
        <xdr:cNvPr id="62" name="テキスト ボックス 61">
          <a:extLst>
            <a:ext uri="{FF2B5EF4-FFF2-40B4-BE49-F238E27FC236}">
              <a16:creationId xmlns:a16="http://schemas.microsoft.com/office/drawing/2014/main" id="{00000000-0008-0000-0100-00003E000000}"/>
            </a:ext>
          </a:extLst>
        </xdr:cNvPr>
        <xdr:cNvSpPr txBox="1"/>
      </xdr:nvSpPr>
      <xdr:spPr>
        <a:xfrm>
          <a:off x="16379786" y="12298768"/>
          <a:ext cx="315092" cy="2358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600" b="1">
              <a:solidFill>
                <a:schemeClr val="tx1">
                  <a:lumMod val="75000"/>
                  <a:lumOff val="25000"/>
                </a:schemeClr>
              </a:solidFill>
              <a:latin typeface="Meiryo UI" panose="020B0604030504040204" pitchFamily="50" charset="-128"/>
              <a:ea typeface="Meiryo UI" panose="020B0604030504040204" pitchFamily="50" charset="-128"/>
            </a:rPr>
            <a:t>8</a:t>
          </a:r>
          <a:endParaRPr kumimoji="1" lang="ja-JP" altLang="en-US" sz="16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18</xdr:col>
      <xdr:colOff>119714</xdr:colOff>
      <xdr:row>43</xdr:row>
      <xdr:rowOff>116293</xdr:rowOff>
    </xdr:from>
    <xdr:to>
      <xdr:col>18</xdr:col>
      <xdr:colOff>434806</xdr:colOff>
      <xdr:row>44</xdr:row>
      <xdr:rowOff>85485</xdr:rowOff>
    </xdr:to>
    <xdr:sp macro="" textlink="">
      <xdr:nvSpPr>
        <xdr:cNvPr id="63" name="テキスト ボックス 62">
          <a:extLst>
            <a:ext uri="{FF2B5EF4-FFF2-40B4-BE49-F238E27FC236}">
              <a16:creationId xmlns:a16="http://schemas.microsoft.com/office/drawing/2014/main" id="{00000000-0008-0000-0100-00003F000000}"/>
            </a:ext>
          </a:extLst>
        </xdr:cNvPr>
        <xdr:cNvSpPr txBox="1"/>
      </xdr:nvSpPr>
      <xdr:spPr>
        <a:xfrm>
          <a:off x="17217089" y="12298768"/>
          <a:ext cx="315092" cy="23589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600" b="1">
              <a:solidFill>
                <a:schemeClr val="tx1">
                  <a:lumMod val="75000"/>
                  <a:lumOff val="25000"/>
                </a:schemeClr>
              </a:solidFill>
              <a:latin typeface="Meiryo UI" panose="020B0604030504040204" pitchFamily="50" charset="-128"/>
              <a:ea typeface="Meiryo UI" panose="020B0604030504040204" pitchFamily="50" charset="-128"/>
            </a:rPr>
            <a:t>9</a:t>
          </a:r>
          <a:endParaRPr kumimoji="1" lang="ja-JP" altLang="en-US" sz="16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186417</xdr:colOff>
      <xdr:row>28</xdr:row>
      <xdr:rowOff>74839</xdr:rowOff>
    </xdr:from>
    <xdr:to>
      <xdr:col>37</xdr:col>
      <xdr:colOff>23381</xdr:colOff>
      <xdr:row>35</xdr:row>
      <xdr:rowOff>103570</xdr:rowOff>
    </xdr:to>
    <xdr:pic>
      <xdr:nvPicPr>
        <xdr:cNvPr id="15" name="図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92542" y="8256814"/>
          <a:ext cx="11114564" cy="1895631"/>
        </a:xfrm>
        <a:prstGeom prst="rect">
          <a:avLst/>
        </a:prstGeom>
      </xdr:spPr>
    </xdr:pic>
    <xdr:clientData/>
  </xdr:twoCellAnchor>
  <xdr:twoCellAnchor>
    <xdr:from>
      <xdr:col>3</xdr:col>
      <xdr:colOff>3067051</xdr:colOff>
      <xdr:row>1</xdr:row>
      <xdr:rowOff>238124</xdr:rowOff>
    </xdr:from>
    <xdr:to>
      <xdr:col>4</xdr:col>
      <xdr:colOff>9525</xdr:colOff>
      <xdr:row>2</xdr:row>
      <xdr:rowOff>228599</xdr:rowOff>
    </xdr:to>
    <xdr:sp macro="" textlink="">
      <xdr:nvSpPr>
        <xdr:cNvPr id="6" name="四角形: 角を丸くする 5">
          <a:hlinkClick xmlns:r="http://schemas.openxmlformats.org/officeDocument/2006/relationships" r:id="rId2"/>
          <a:extLst>
            <a:ext uri="{FF2B5EF4-FFF2-40B4-BE49-F238E27FC236}">
              <a16:creationId xmlns:a16="http://schemas.microsoft.com/office/drawing/2014/main" id="{00000000-0008-0000-0200-000006000000}"/>
            </a:ext>
          </a:extLst>
        </xdr:cNvPr>
        <xdr:cNvSpPr/>
      </xdr:nvSpPr>
      <xdr:spPr>
        <a:xfrm>
          <a:off x="4248151" y="1219199"/>
          <a:ext cx="790574" cy="25717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10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11</xdr:col>
      <xdr:colOff>66676</xdr:colOff>
      <xdr:row>0</xdr:row>
      <xdr:rowOff>133349</xdr:rowOff>
    </xdr:from>
    <xdr:to>
      <xdr:col>13</xdr:col>
      <xdr:colOff>200027</xdr:colOff>
      <xdr:row>0</xdr:row>
      <xdr:rowOff>857249</xdr:rowOff>
    </xdr:to>
    <xdr:sp macro="" textlink="">
      <xdr:nvSpPr>
        <xdr:cNvPr id="23" name="四角形: 角を丸くする 22">
          <a:hlinkClick xmlns:r="http://schemas.openxmlformats.org/officeDocument/2006/relationships" r:id="rId3"/>
          <a:extLst>
            <a:ext uri="{FF2B5EF4-FFF2-40B4-BE49-F238E27FC236}">
              <a16:creationId xmlns:a16="http://schemas.microsoft.com/office/drawing/2014/main" id="{00000000-0008-0000-0200-000017000000}"/>
            </a:ext>
          </a:extLst>
        </xdr:cNvPr>
        <xdr:cNvSpPr/>
      </xdr:nvSpPr>
      <xdr:spPr>
        <a:xfrm>
          <a:off x="8448676" y="133349"/>
          <a:ext cx="1943101" cy="723900"/>
        </a:xfrm>
        <a:prstGeom prst="roundRect">
          <a:avLst/>
        </a:prstGeom>
        <a:solidFill>
          <a:schemeClr val="accent2"/>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rPr>
            <a:t>もくじ</a:t>
          </a:r>
          <a:endParaRPr kumimoji="1" lang="en-US" altLang="ja-JP" sz="1600" b="1">
            <a:solidFill>
              <a:schemeClr val="bg1"/>
            </a:solidFill>
            <a:latin typeface="Meiryo UI" panose="020B0604030504040204" pitchFamily="50" charset="-128"/>
            <a:ea typeface="Meiryo UI" panose="020B0604030504040204" pitchFamily="50" charset="-128"/>
          </a:endParaRPr>
        </a:p>
        <a:p>
          <a:pPr algn="ctr"/>
          <a:r>
            <a:rPr kumimoji="1" lang="ja-JP" altLang="en-US" sz="1000">
              <a:solidFill>
                <a:schemeClr val="tx1">
                  <a:lumMod val="75000"/>
                  <a:lumOff val="25000"/>
                </a:schemeClr>
              </a:solidFill>
              <a:latin typeface="Meiryo UI" panose="020B0604030504040204" pitchFamily="50" charset="-128"/>
              <a:ea typeface="Meiryo UI" panose="020B0604030504040204" pitchFamily="50" charset="-128"/>
            </a:rPr>
            <a:t>最初のページに戻ります</a:t>
          </a:r>
        </a:p>
      </xdr:txBody>
    </xdr:sp>
    <xdr:clientData/>
  </xdr:twoCellAnchor>
  <xdr:twoCellAnchor>
    <xdr:from>
      <xdr:col>9</xdr:col>
      <xdr:colOff>200025</xdr:colOff>
      <xdr:row>7</xdr:row>
      <xdr:rowOff>57149</xdr:rowOff>
    </xdr:from>
    <xdr:to>
      <xdr:col>11</xdr:col>
      <xdr:colOff>400050</xdr:colOff>
      <xdr:row>8</xdr:row>
      <xdr:rowOff>66674</xdr:rowOff>
    </xdr:to>
    <xdr:sp macro="" textlink="">
      <xdr:nvSpPr>
        <xdr:cNvPr id="24" name="四角形: 角を丸くする 23">
          <a:hlinkClick xmlns:r="http://schemas.openxmlformats.org/officeDocument/2006/relationships" r:id="rId4"/>
          <a:extLst>
            <a:ext uri="{FF2B5EF4-FFF2-40B4-BE49-F238E27FC236}">
              <a16:creationId xmlns:a16="http://schemas.microsoft.com/office/drawing/2014/main" id="{00000000-0008-0000-0200-000018000000}"/>
            </a:ext>
          </a:extLst>
        </xdr:cNvPr>
        <xdr:cNvSpPr/>
      </xdr:nvSpPr>
      <xdr:spPr>
        <a:xfrm>
          <a:off x="7743825" y="2638424"/>
          <a:ext cx="1171575" cy="276225"/>
        </a:xfrm>
        <a:prstGeom prst="roundRect">
          <a:avLst/>
        </a:prstGeom>
        <a:solidFill>
          <a:schemeClr val="accent3">
            <a:lumMod val="75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メッセージカード</a:t>
          </a:r>
          <a:endParaRPr kumimoji="1" lang="en-US" altLang="ja-JP" sz="9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3</xdr:col>
      <xdr:colOff>3162299</xdr:colOff>
      <xdr:row>15</xdr:row>
      <xdr:rowOff>219075</xdr:rowOff>
    </xdr:from>
    <xdr:to>
      <xdr:col>4</xdr:col>
      <xdr:colOff>0</xdr:colOff>
      <xdr:row>16</xdr:row>
      <xdr:rowOff>228600</xdr:rowOff>
    </xdr:to>
    <xdr:sp macro="" textlink="">
      <xdr:nvSpPr>
        <xdr:cNvPr id="26" name="四角形: 角を丸くする 25">
          <a:hlinkClick xmlns:r="http://schemas.openxmlformats.org/officeDocument/2006/relationships" r:id="rId5"/>
          <a:extLst>
            <a:ext uri="{FF2B5EF4-FFF2-40B4-BE49-F238E27FC236}">
              <a16:creationId xmlns:a16="http://schemas.microsoft.com/office/drawing/2014/main" id="{00000000-0008-0000-0200-00001A000000}"/>
            </a:ext>
          </a:extLst>
        </xdr:cNvPr>
        <xdr:cNvSpPr/>
      </xdr:nvSpPr>
      <xdr:spPr>
        <a:xfrm>
          <a:off x="4343399" y="4933950"/>
          <a:ext cx="685801"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11</xdr:col>
      <xdr:colOff>390525</xdr:colOff>
      <xdr:row>10</xdr:row>
      <xdr:rowOff>95249</xdr:rowOff>
    </xdr:from>
    <xdr:to>
      <xdr:col>12</xdr:col>
      <xdr:colOff>577074</xdr:colOff>
      <xdr:row>11</xdr:row>
      <xdr:rowOff>104774</xdr:rowOff>
    </xdr:to>
    <xdr:sp macro="" textlink="">
      <xdr:nvSpPr>
        <xdr:cNvPr id="28" name="四角形: 角を丸くする 27">
          <a:hlinkClick xmlns:r="http://schemas.openxmlformats.org/officeDocument/2006/relationships" r:id="rId6"/>
          <a:extLst>
            <a:ext uri="{FF2B5EF4-FFF2-40B4-BE49-F238E27FC236}">
              <a16:creationId xmlns:a16="http://schemas.microsoft.com/office/drawing/2014/main" id="{00000000-0008-0000-0200-00001C000000}"/>
            </a:ext>
          </a:extLst>
        </xdr:cNvPr>
        <xdr:cNvSpPr/>
      </xdr:nvSpPr>
      <xdr:spPr>
        <a:xfrm>
          <a:off x="8772525" y="3209924"/>
          <a:ext cx="1091424"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配送規定</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3</xdr:col>
          <xdr:colOff>476250</xdr:colOff>
          <xdr:row>39</xdr:row>
          <xdr:rowOff>28575</xdr:rowOff>
        </xdr:from>
        <xdr:to>
          <xdr:col>3</xdr:col>
          <xdr:colOff>781050</xdr:colOff>
          <xdr:row>39</xdr:row>
          <xdr:rowOff>228600</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02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xdr:from>
      <xdr:col>1</xdr:col>
      <xdr:colOff>25204</xdr:colOff>
      <xdr:row>0</xdr:row>
      <xdr:rowOff>153824</xdr:rowOff>
    </xdr:from>
    <xdr:to>
      <xdr:col>2</xdr:col>
      <xdr:colOff>323850</xdr:colOff>
      <xdr:row>0</xdr:row>
      <xdr:rowOff>806741</xdr:rowOff>
    </xdr:to>
    <xdr:grpSp>
      <xdr:nvGrpSpPr>
        <xdr:cNvPr id="34" name="グループ 127">
          <a:extLst>
            <a:ext uri="{FF2B5EF4-FFF2-40B4-BE49-F238E27FC236}">
              <a16:creationId xmlns:a16="http://schemas.microsoft.com/office/drawing/2014/main" id="{00000000-0008-0000-0200-000022000000}"/>
            </a:ext>
          </a:extLst>
        </xdr:cNvPr>
        <xdr:cNvGrpSpPr/>
      </xdr:nvGrpSpPr>
      <xdr:grpSpPr>
        <a:xfrm>
          <a:off x="215704" y="153824"/>
          <a:ext cx="489146" cy="652917"/>
          <a:chOff x="7002627" y="2818935"/>
          <a:chExt cx="744538" cy="1069975"/>
        </a:xfrm>
      </xdr:grpSpPr>
      <xdr:sp macro="" textlink="">
        <xdr:nvSpPr>
          <xdr:cNvPr id="35" name="オートシェイプ 3">
            <a:extLst>
              <a:ext uri="{FF2B5EF4-FFF2-40B4-BE49-F238E27FC236}">
                <a16:creationId xmlns:a16="http://schemas.microsoft.com/office/drawing/2014/main" id="{00000000-0008-0000-0200-000023000000}"/>
              </a:ext>
            </a:extLst>
          </xdr:cNvPr>
          <xdr:cNvSpPr>
            <a:spLocks noChangeAspect="1" noChangeArrowheads="1" noTextEdit="1"/>
          </xdr:cNvSpPr>
        </xdr:nvSpPr>
        <xdr:spPr bwMode="auto">
          <a:xfrm>
            <a:off x="7002627" y="2818935"/>
            <a:ext cx="744538" cy="106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6" name="長方形 370">
            <a:extLst>
              <a:ext uri="{FF2B5EF4-FFF2-40B4-BE49-F238E27FC236}">
                <a16:creationId xmlns:a16="http://schemas.microsoft.com/office/drawing/2014/main" id="{00000000-0008-0000-0200-000024000000}"/>
              </a:ext>
            </a:extLst>
          </xdr:cNvPr>
          <xdr:cNvSpPr>
            <a:spLocks noChangeArrowheads="1"/>
          </xdr:cNvSpPr>
        </xdr:nvSpPr>
        <xdr:spPr bwMode="auto">
          <a:xfrm>
            <a:off x="7002627" y="2818935"/>
            <a:ext cx="744538" cy="1069975"/>
          </a:xfrm>
          <a:prstGeom prst="rect">
            <a:avLst/>
          </a:prstGeom>
          <a:solidFill>
            <a:srgbClr val="FFFFFF"/>
          </a:solidFill>
          <a:ln w="0" cap="flat">
            <a:noFill/>
            <a:prstDash val="solid"/>
            <a:miter lim="800000"/>
            <a:headEnd/>
            <a:tailEnd/>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7" name="長方形 371">
            <a:extLst>
              <a:ext uri="{FF2B5EF4-FFF2-40B4-BE49-F238E27FC236}">
                <a16:creationId xmlns:a16="http://schemas.microsoft.com/office/drawing/2014/main" id="{00000000-0008-0000-0200-000025000000}"/>
              </a:ext>
            </a:extLst>
          </xdr:cNvPr>
          <xdr:cNvSpPr>
            <a:spLocks noChangeArrowheads="1"/>
          </xdr:cNvSpPr>
        </xdr:nvSpPr>
        <xdr:spPr bwMode="auto">
          <a:xfrm>
            <a:off x="7062952" y="2879260"/>
            <a:ext cx="304800" cy="158750"/>
          </a:xfrm>
          <a:prstGeom prst="rect">
            <a:avLst/>
          </a:prstGeom>
          <a:solidFill>
            <a:schemeClr val="accent1">
              <a:lumMod val="75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8" name="フリーフォーム 7">
            <a:extLst>
              <a:ext uri="{FF2B5EF4-FFF2-40B4-BE49-F238E27FC236}">
                <a16:creationId xmlns:a16="http://schemas.microsoft.com/office/drawing/2014/main" id="{00000000-0008-0000-0200-0000260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close/>
                <a:moveTo>
                  <a:pt x="191" y="0"/>
                </a:moveTo>
                <a:lnTo>
                  <a:pt x="0" y="0"/>
                </a:lnTo>
                <a:lnTo>
                  <a:pt x="0" y="100"/>
                </a:lnTo>
                <a:lnTo>
                  <a:pt x="191" y="100"/>
                </a:lnTo>
                <a:lnTo>
                  <a:pt x="191" y="0"/>
                </a:lnTo>
                <a:lnTo>
                  <a:pt x="191"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9" name="フリーフォーム 8">
            <a:extLst>
              <a:ext uri="{FF2B5EF4-FFF2-40B4-BE49-F238E27FC236}">
                <a16:creationId xmlns:a16="http://schemas.microsoft.com/office/drawing/2014/main" id="{00000000-0008-0000-0200-0000270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moveTo>
                  <a:pt x="191" y="0"/>
                </a:moveTo>
                <a:lnTo>
                  <a:pt x="0" y="0"/>
                </a:lnTo>
                <a:lnTo>
                  <a:pt x="0" y="100"/>
                </a:lnTo>
                <a:lnTo>
                  <a:pt x="191" y="100"/>
                </a:lnTo>
                <a:lnTo>
                  <a:pt x="191" y="0"/>
                </a:lnTo>
                <a:lnTo>
                  <a:pt x="191"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0" name="フリーフォーム 9">
            <a:extLst>
              <a:ext uri="{FF2B5EF4-FFF2-40B4-BE49-F238E27FC236}">
                <a16:creationId xmlns:a16="http://schemas.microsoft.com/office/drawing/2014/main" id="{00000000-0008-0000-0200-0000280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1" name="フリーフォーム 10">
            <a:extLst>
              <a:ext uri="{FF2B5EF4-FFF2-40B4-BE49-F238E27FC236}">
                <a16:creationId xmlns:a16="http://schemas.microsoft.com/office/drawing/2014/main" id="{00000000-0008-0000-0200-0000290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2" name="フリーフォーム 11">
            <a:extLst>
              <a:ext uri="{FF2B5EF4-FFF2-40B4-BE49-F238E27FC236}">
                <a16:creationId xmlns:a16="http://schemas.microsoft.com/office/drawing/2014/main" id="{00000000-0008-0000-0200-00002A0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3" name="フリーフォーム 12">
            <a:extLst>
              <a:ext uri="{FF2B5EF4-FFF2-40B4-BE49-F238E27FC236}">
                <a16:creationId xmlns:a16="http://schemas.microsoft.com/office/drawing/2014/main" id="{00000000-0008-0000-0200-00002B0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4" name="長方形 378">
            <a:extLst>
              <a:ext uri="{FF2B5EF4-FFF2-40B4-BE49-F238E27FC236}">
                <a16:creationId xmlns:a16="http://schemas.microsoft.com/office/drawing/2014/main" id="{00000000-0008-0000-0200-00002C000000}"/>
              </a:ext>
            </a:extLst>
          </xdr:cNvPr>
          <xdr:cNvSpPr>
            <a:spLocks noChangeArrowheads="1"/>
          </xdr:cNvSpPr>
        </xdr:nvSpPr>
        <xdr:spPr bwMode="auto">
          <a:xfrm>
            <a:off x="7062952" y="3423773"/>
            <a:ext cx="304800"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 name="長方形 379">
            <a:extLst>
              <a:ext uri="{FF2B5EF4-FFF2-40B4-BE49-F238E27FC236}">
                <a16:creationId xmlns:a16="http://schemas.microsoft.com/office/drawing/2014/main" id="{00000000-0008-0000-0200-00002D000000}"/>
              </a:ext>
            </a:extLst>
          </xdr:cNvPr>
          <xdr:cNvSpPr>
            <a:spLocks noChangeArrowheads="1"/>
          </xdr:cNvSpPr>
        </xdr:nvSpPr>
        <xdr:spPr bwMode="auto">
          <a:xfrm>
            <a:off x="7383627" y="3423773"/>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6" name="長方形 380">
            <a:extLst>
              <a:ext uri="{FF2B5EF4-FFF2-40B4-BE49-F238E27FC236}">
                <a16:creationId xmlns:a16="http://schemas.microsoft.com/office/drawing/2014/main" id="{00000000-0008-0000-0200-00002E000000}"/>
              </a:ext>
            </a:extLst>
          </xdr:cNvPr>
          <xdr:cNvSpPr>
            <a:spLocks noChangeArrowheads="1"/>
          </xdr:cNvSpPr>
        </xdr:nvSpPr>
        <xdr:spPr bwMode="auto">
          <a:xfrm>
            <a:off x="7062952" y="3511085"/>
            <a:ext cx="623888"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7" name="長方形 381">
            <a:extLst>
              <a:ext uri="{FF2B5EF4-FFF2-40B4-BE49-F238E27FC236}">
                <a16:creationId xmlns:a16="http://schemas.microsoft.com/office/drawing/2014/main" id="{00000000-0008-0000-0200-00002F000000}"/>
              </a:ext>
            </a:extLst>
          </xdr:cNvPr>
          <xdr:cNvSpPr>
            <a:spLocks noChangeArrowheads="1"/>
          </xdr:cNvSpPr>
        </xdr:nvSpPr>
        <xdr:spPr bwMode="auto">
          <a:xfrm>
            <a:off x="7062952" y="3599985"/>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8" name="長方形 382">
            <a:extLst>
              <a:ext uri="{FF2B5EF4-FFF2-40B4-BE49-F238E27FC236}">
                <a16:creationId xmlns:a16="http://schemas.microsoft.com/office/drawing/2014/main" id="{00000000-0008-0000-0200-000030000000}"/>
              </a:ext>
            </a:extLst>
          </xdr:cNvPr>
          <xdr:cNvSpPr>
            <a:spLocks noChangeArrowheads="1"/>
          </xdr:cNvSpPr>
        </xdr:nvSpPr>
        <xdr:spPr bwMode="auto">
          <a:xfrm>
            <a:off x="7062952" y="3687298"/>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 name="長方形 383">
            <a:extLst>
              <a:ext uri="{FF2B5EF4-FFF2-40B4-BE49-F238E27FC236}">
                <a16:creationId xmlns:a16="http://schemas.microsoft.com/office/drawing/2014/main" id="{00000000-0008-0000-0200-000031000000}"/>
              </a:ext>
            </a:extLst>
          </xdr:cNvPr>
          <xdr:cNvSpPr>
            <a:spLocks noChangeArrowheads="1"/>
          </xdr:cNvSpPr>
        </xdr:nvSpPr>
        <xdr:spPr bwMode="auto">
          <a:xfrm>
            <a:off x="7383627" y="3774610"/>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twoCellAnchor>
  <xdr:oneCellAnchor>
    <xdr:from>
      <xdr:col>11</xdr:col>
      <xdr:colOff>381000</xdr:colOff>
      <xdr:row>7</xdr:row>
      <xdr:rowOff>66675</xdr:rowOff>
    </xdr:from>
    <xdr:ext cx="1548565" cy="282898"/>
    <xdr:sp macro="" textlink="">
      <xdr:nvSpPr>
        <xdr:cNvPr id="49158" name="テキスト ボックス 49157">
          <a:extLst>
            <a:ext uri="{FF2B5EF4-FFF2-40B4-BE49-F238E27FC236}">
              <a16:creationId xmlns:a16="http://schemas.microsoft.com/office/drawing/2014/main" id="{00000000-0008-0000-0200-000006C00000}"/>
            </a:ext>
          </a:extLst>
        </xdr:cNvPr>
        <xdr:cNvSpPr txBox="1"/>
      </xdr:nvSpPr>
      <xdr:spPr>
        <a:xfrm>
          <a:off x="8896350" y="2647950"/>
          <a:ext cx="1548565"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chemeClr val="bg1">
                  <a:lumMod val="50000"/>
                </a:schemeClr>
              </a:solidFill>
              <a:latin typeface="Meiryo UI" panose="020B0604030504040204" pitchFamily="50" charset="-128"/>
              <a:ea typeface="Meiryo UI" panose="020B0604030504040204" pitchFamily="50" charset="-128"/>
            </a:rPr>
            <a:t>※</a:t>
          </a:r>
          <a:r>
            <a:rPr kumimoji="1" lang="ja-JP" altLang="en-US" sz="900">
              <a:solidFill>
                <a:schemeClr val="bg1">
                  <a:lumMod val="50000"/>
                </a:schemeClr>
              </a:solidFill>
              <a:latin typeface="Meiryo UI" panose="020B0604030504040204" pitchFamily="50" charset="-128"/>
              <a:ea typeface="Meiryo UI" panose="020B0604030504040204" pitchFamily="50" charset="-128"/>
            </a:rPr>
            <a:t>専用ページにご入力ください</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xdr:txBody>
    </xdr:sp>
    <xdr:clientData/>
  </xdr:oneCellAnchor>
  <xdr:twoCellAnchor>
    <xdr:from>
      <xdr:col>9</xdr:col>
      <xdr:colOff>1981200</xdr:colOff>
      <xdr:row>24</xdr:row>
      <xdr:rowOff>209550</xdr:rowOff>
    </xdr:from>
    <xdr:to>
      <xdr:col>9</xdr:col>
      <xdr:colOff>2711449</xdr:colOff>
      <xdr:row>25</xdr:row>
      <xdr:rowOff>209550</xdr:rowOff>
    </xdr:to>
    <xdr:sp macro="" textlink="">
      <xdr:nvSpPr>
        <xdr:cNvPr id="49200" name="四角形: 角を丸くする 49199">
          <a:hlinkClick xmlns:r="http://schemas.openxmlformats.org/officeDocument/2006/relationships" r:id="rId7"/>
          <a:extLst>
            <a:ext uri="{FF2B5EF4-FFF2-40B4-BE49-F238E27FC236}">
              <a16:creationId xmlns:a16="http://schemas.microsoft.com/office/drawing/2014/main" id="{00000000-0008-0000-0200-000030C00000}"/>
            </a:ext>
          </a:extLst>
        </xdr:cNvPr>
        <xdr:cNvSpPr/>
      </xdr:nvSpPr>
      <xdr:spPr>
        <a:xfrm>
          <a:off x="8782050" y="5991225"/>
          <a:ext cx="730249" cy="266700"/>
        </a:xfrm>
        <a:prstGeom prst="roundRect">
          <a:avLst/>
        </a:prstGeom>
        <a:solidFill>
          <a:schemeClr val="accent3">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17</xdr:col>
      <xdr:colOff>0</xdr:colOff>
      <xdr:row>22</xdr:row>
      <xdr:rowOff>76200</xdr:rowOff>
    </xdr:from>
    <xdr:to>
      <xdr:col>31</xdr:col>
      <xdr:colOff>600074</xdr:colOff>
      <xdr:row>24</xdr:row>
      <xdr:rowOff>58582</xdr:rowOff>
    </xdr:to>
    <xdr:grpSp>
      <xdr:nvGrpSpPr>
        <xdr:cNvPr id="60" name="グループ化 59">
          <a:extLst>
            <a:ext uri="{FF2B5EF4-FFF2-40B4-BE49-F238E27FC236}">
              <a16:creationId xmlns:a16="http://schemas.microsoft.com/office/drawing/2014/main" id="{00000000-0008-0000-0200-00003C000000}"/>
            </a:ext>
          </a:extLst>
        </xdr:cNvPr>
        <xdr:cNvGrpSpPr/>
      </xdr:nvGrpSpPr>
      <xdr:grpSpPr>
        <a:xfrm>
          <a:off x="11096625" y="6657975"/>
          <a:ext cx="8029574" cy="515782"/>
          <a:chOff x="14639988" y="8572500"/>
          <a:chExt cx="8018809" cy="515782"/>
        </a:xfrm>
      </xdr:grpSpPr>
      <xdr:sp macro="" textlink="">
        <xdr:nvSpPr>
          <xdr:cNvPr id="56" name="テキスト ボックス 55">
            <a:extLst>
              <a:ext uri="{FF2B5EF4-FFF2-40B4-BE49-F238E27FC236}">
                <a16:creationId xmlns:a16="http://schemas.microsoft.com/office/drawing/2014/main" id="{00000000-0008-0000-0200-000038000000}"/>
              </a:ext>
            </a:extLst>
          </xdr:cNvPr>
          <xdr:cNvSpPr txBox="1"/>
        </xdr:nvSpPr>
        <xdr:spPr>
          <a:xfrm>
            <a:off x="14639988" y="8572500"/>
            <a:ext cx="1997568" cy="5157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本立ち</a:t>
            </a:r>
            <a:endParaRPr kumimoji="1" lang="en-US" altLang="ja-JP" sz="1000">
              <a:latin typeface="Meiryo UI" panose="020B0604030504040204" pitchFamily="50" charset="-128"/>
              <a:ea typeface="Meiryo UI" panose="020B0604030504040204" pitchFamily="50" charset="-128"/>
            </a:endParaRPr>
          </a:p>
          <a:p>
            <a:r>
              <a:rPr kumimoji="1" lang="en-US" altLang="ja-JP" sz="1000">
                <a:latin typeface="Meiryo UI" panose="020B0604030504040204" pitchFamily="50" charset="-128"/>
                <a:ea typeface="Meiryo UI" panose="020B0604030504040204" pitchFamily="50" charset="-128"/>
              </a:rPr>
              <a:t>27,500</a:t>
            </a:r>
            <a:r>
              <a:rPr kumimoji="1" lang="ja-JP" altLang="en-US" sz="1000">
                <a:latin typeface="Meiryo UI" panose="020B0604030504040204" pitchFamily="50" charset="-128"/>
                <a:ea typeface="Meiryo UI" panose="020B0604030504040204" pitchFamily="50" charset="-128"/>
              </a:rPr>
              <a:t>円</a:t>
            </a:r>
            <a:r>
              <a:rPr kumimoji="1" lang="ja-JP" altLang="en-US" sz="800">
                <a:latin typeface="Meiryo UI" panose="020B0604030504040204" pitchFamily="50" charset="-128"/>
                <a:ea typeface="Meiryo UI" panose="020B0604030504040204" pitchFamily="50" charset="-128"/>
              </a:rPr>
              <a:t>（税抜</a:t>
            </a:r>
            <a:r>
              <a:rPr kumimoji="1" lang="en-US" altLang="ja-JP" sz="800">
                <a:latin typeface="Meiryo UI" panose="020B0604030504040204" pitchFamily="50" charset="-128"/>
                <a:ea typeface="Meiryo UI" panose="020B0604030504040204" pitchFamily="50" charset="-128"/>
              </a:rPr>
              <a:t>25,000</a:t>
            </a:r>
            <a:r>
              <a:rPr kumimoji="1" lang="ja-JP" altLang="en-US" sz="800">
                <a:latin typeface="Meiryo UI" panose="020B0604030504040204" pitchFamily="50" charset="-128"/>
                <a:ea typeface="Meiryo UI" panose="020B0604030504040204" pitchFamily="50" charset="-128"/>
              </a:rPr>
              <a:t>円）</a:t>
            </a:r>
            <a:endParaRPr kumimoji="1" lang="ja-JP" altLang="en-US" sz="1000">
              <a:latin typeface="Meiryo UI" panose="020B0604030504040204" pitchFamily="50" charset="-128"/>
              <a:ea typeface="Meiryo UI" panose="020B0604030504040204" pitchFamily="50" charset="-128"/>
            </a:endParaRPr>
          </a:p>
        </xdr:txBody>
      </xdr:sp>
      <xdr:sp macro="" textlink="">
        <xdr:nvSpPr>
          <xdr:cNvPr id="57" name="テキスト ボックス 56">
            <a:extLst>
              <a:ext uri="{FF2B5EF4-FFF2-40B4-BE49-F238E27FC236}">
                <a16:creationId xmlns:a16="http://schemas.microsoft.com/office/drawing/2014/main" id="{00000000-0008-0000-0200-000039000000}"/>
              </a:ext>
            </a:extLst>
          </xdr:cNvPr>
          <xdr:cNvSpPr txBox="1"/>
        </xdr:nvSpPr>
        <xdr:spPr>
          <a:xfrm>
            <a:off x="16631522" y="8572500"/>
            <a:ext cx="2022627" cy="5157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本立ち</a:t>
            </a:r>
            <a:endParaRPr kumimoji="1" lang="en-US" altLang="ja-JP" sz="1000">
              <a:latin typeface="Meiryo UI" panose="020B0604030504040204" pitchFamily="50" charset="-128"/>
              <a:ea typeface="Meiryo UI" panose="020B0604030504040204" pitchFamily="50" charset="-128"/>
            </a:endParaRPr>
          </a:p>
          <a:p>
            <a:r>
              <a:rPr kumimoji="1" lang="en-US" altLang="ja-JP" sz="1000">
                <a:latin typeface="Meiryo UI" panose="020B0604030504040204" pitchFamily="50" charset="-128"/>
                <a:ea typeface="Meiryo UI" panose="020B0604030504040204" pitchFamily="50" charset="-128"/>
              </a:rPr>
              <a:t>33,000</a:t>
            </a:r>
            <a:r>
              <a:rPr kumimoji="1" lang="ja-JP" altLang="en-US" sz="1000">
                <a:latin typeface="Meiryo UI" panose="020B0604030504040204" pitchFamily="50" charset="-128"/>
                <a:ea typeface="Meiryo UI" panose="020B0604030504040204" pitchFamily="50" charset="-128"/>
              </a:rPr>
              <a:t>円</a:t>
            </a:r>
            <a:r>
              <a:rPr kumimoji="1" lang="ja-JP" altLang="en-US" sz="800">
                <a:latin typeface="Meiryo UI" panose="020B0604030504040204" pitchFamily="50" charset="-128"/>
                <a:ea typeface="Meiryo UI" panose="020B0604030504040204" pitchFamily="50" charset="-128"/>
              </a:rPr>
              <a:t>（税抜</a:t>
            </a:r>
            <a:r>
              <a:rPr kumimoji="1" lang="en-US" altLang="ja-JP" sz="800">
                <a:latin typeface="Meiryo UI" panose="020B0604030504040204" pitchFamily="50" charset="-128"/>
                <a:ea typeface="Meiryo UI" panose="020B0604030504040204" pitchFamily="50" charset="-128"/>
              </a:rPr>
              <a:t>30,000</a:t>
            </a:r>
            <a:r>
              <a:rPr kumimoji="1" lang="ja-JP" altLang="en-US" sz="800">
                <a:latin typeface="Meiryo UI" panose="020B0604030504040204" pitchFamily="50" charset="-128"/>
                <a:ea typeface="Meiryo UI" panose="020B0604030504040204" pitchFamily="50" charset="-128"/>
              </a:rPr>
              <a:t>円）</a:t>
            </a:r>
            <a:endParaRPr kumimoji="1" lang="ja-JP" altLang="en-US" sz="1000">
              <a:latin typeface="Meiryo UI" panose="020B0604030504040204" pitchFamily="50" charset="-128"/>
              <a:ea typeface="Meiryo UI" panose="020B0604030504040204" pitchFamily="50" charset="-128"/>
            </a:endParaRPr>
          </a:p>
        </xdr:txBody>
      </xdr:sp>
      <xdr:sp macro="" textlink="">
        <xdr:nvSpPr>
          <xdr:cNvPr id="58" name="テキスト ボックス 57">
            <a:extLst>
              <a:ext uri="{FF2B5EF4-FFF2-40B4-BE49-F238E27FC236}">
                <a16:creationId xmlns:a16="http://schemas.microsoft.com/office/drawing/2014/main" id="{00000000-0008-0000-0200-00003A000000}"/>
              </a:ext>
            </a:extLst>
          </xdr:cNvPr>
          <xdr:cNvSpPr txBox="1"/>
        </xdr:nvSpPr>
        <xdr:spPr>
          <a:xfrm>
            <a:off x="18641259" y="8572500"/>
            <a:ext cx="2000946" cy="5157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本立ち</a:t>
            </a:r>
            <a:endParaRPr kumimoji="1" lang="en-US" altLang="ja-JP" sz="1000">
              <a:latin typeface="Meiryo UI" panose="020B0604030504040204" pitchFamily="50" charset="-128"/>
              <a:ea typeface="Meiryo UI" panose="020B0604030504040204" pitchFamily="50" charset="-128"/>
            </a:endParaRPr>
          </a:p>
          <a:p>
            <a:r>
              <a:rPr kumimoji="1" lang="en-US" altLang="ja-JP" sz="1000">
                <a:latin typeface="Meiryo UI" panose="020B0604030504040204" pitchFamily="50" charset="-128"/>
                <a:ea typeface="Meiryo UI" panose="020B0604030504040204" pitchFamily="50" charset="-128"/>
              </a:rPr>
              <a:t>41,800</a:t>
            </a:r>
            <a:r>
              <a:rPr kumimoji="1" lang="ja-JP" altLang="en-US" sz="1000">
                <a:latin typeface="Meiryo UI" panose="020B0604030504040204" pitchFamily="50" charset="-128"/>
                <a:ea typeface="Meiryo UI" panose="020B0604030504040204" pitchFamily="50" charset="-128"/>
              </a:rPr>
              <a:t>円</a:t>
            </a:r>
            <a:r>
              <a:rPr kumimoji="1" lang="ja-JP" altLang="en-US" sz="800">
                <a:latin typeface="Meiryo UI" panose="020B0604030504040204" pitchFamily="50" charset="-128"/>
                <a:ea typeface="Meiryo UI" panose="020B0604030504040204" pitchFamily="50" charset="-128"/>
              </a:rPr>
              <a:t>（税抜</a:t>
            </a:r>
            <a:r>
              <a:rPr kumimoji="1" lang="en-US" altLang="ja-JP" sz="800">
                <a:latin typeface="Meiryo UI" panose="020B0604030504040204" pitchFamily="50" charset="-128"/>
                <a:ea typeface="Meiryo UI" panose="020B0604030504040204" pitchFamily="50" charset="-128"/>
              </a:rPr>
              <a:t>38,000</a:t>
            </a:r>
            <a:r>
              <a:rPr kumimoji="1" lang="ja-JP" altLang="en-US" sz="800">
                <a:latin typeface="Meiryo UI" panose="020B0604030504040204" pitchFamily="50" charset="-128"/>
                <a:ea typeface="Meiryo UI" panose="020B0604030504040204" pitchFamily="50" charset="-128"/>
              </a:rPr>
              <a:t>円）</a:t>
            </a:r>
            <a:endParaRPr kumimoji="1" lang="ja-JP" altLang="en-US" sz="1000">
              <a:latin typeface="Meiryo UI" panose="020B0604030504040204" pitchFamily="50" charset="-128"/>
              <a:ea typeface="Meiryo UI" panose="020B0604030504040204" pitchFamily="50" charset="-128"/>
            </a:endParaRPr>
          </a:p>
        </xdr:txBody>
      </xdr:sp>
      <xdr:sp macro="" textlink="">
        <xdr:nvSpPr>
          <xdr:cNvPr id="59" name="テキスト ボックス 58">
            <a:extLst>
              <a:ext uri="{FF2B5EF4-FFF2-40B4-BE49-F238E27FC236}">
                <a16:creationId xmlns:a16="http://schemas.microsoft.com/office/drawing/2014/main" id="{00000000-0008-0000-0200-00003B000000}"/>
              </a:ext>
            </a:extLst>
          </xdr:cNvPr>
          <xdr:cNvSpPr txBox="1"/>
        </xdr:nvSpPr>
        <xdr:spPr>
          <a:xfrm>
            <a:off x="20641508" y="8572500"/>
            <a:ext cx="2017289" cy="5157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a:latin typeface="Meiryo UI" panose="020B0604030504040204" pitchFamily="50" charset="-128"/>
                <a:ea typeface="Meiryo UI" panose="020B0604030504040204" pitchFamily="50" charset="-128"/>
              </a:rPr>
              <a:t>5</a:t>
            </a:r>
            <a:r>
              <a:rPr kumimoji="1" lang="ja-JP" altLang="en-US" sz="1000">
                <a:latin typeface="Meiryo UI" panose="020B0604030504040204" pitchFamily="50" charset="-128"/>
                <a:ea typeface="Meiryo UI" panose="020B0604030504040204" pitchFamily="50" charset="-128"/>
              </a:rPr>
              <a:t>本立ち</a:t>
            </a:r>
            <a:endParaRPr kumimoji="1" lang="en-US" altLang="ja-JP" sz="1000">
              <a:latin typeface="Meiryo UI" panose="020B0604030504040204" pitchFamily="50" charset="-128"/>
              <a:ea typeface="Meiryo UI" panose="020B0604030504040204" pitchFamily="50" charset="-128"/>
            </a:endParaRPr>
          </a:p>
          <a:p>
            <a:r>
              <a:rPr kumimoji="1" lang="en-US" altLang="ja-JP" sz="1000">
                <a:latin typeface="Meiryo UI" panose="020B0604030504040204" pitchFamily="50" charset="-128"/>
                <a:ea typeface="Meiryo UI" panose="020B0604030504040204" pitchFamily="50" charset="-128"/>
              </a:rPr>
              <a:t>55,000</a:t>
            </a:r>
            <a:r>
              <a:rPr kumimoji="1" lang="ja-JP" altLang="en-US" sz="1000">
                <a:latin typeface="Meiryo UI" panose="020B0604030504040204" pitchFamily="50" charset="-128"/>
                <a:ea typeface="Meiryo UI" panose="020B0604030504040204" pitchFamily="50" charset="-128"/>
              </a:rPr>
              <a:t>円</a:t>
            </a:r>
            <a:r>
              <a:rPr kumimoji="1" lang="ja-JP" altLang="en-US" sz="800">
                <a:latin typeface="Meiryo UI" panose="020B0604030504040204" pitchFamily="50" charset="-128"/>
                <a:ea typeface="Meiryo UI" panose="020B0604030504040204" pitchFamily="50" charset="-128"/>
              </a:rPr>
              <a:t>（税抜</a:t>
            </a:r>
            <a:r>
              <a:rPr kumimoji="1" lang="en-US" altLang="ja-JP" sz="800">
                <a:latin typeface="Meiryo UI" panose="020B0604030504040204" pitchFamily="50" charset="-128"/>
                <a:ea typeface="Meiryo UI" panose="020B0604030504040204" pitchFamily="50" charset="-128"/>
              </a:rPr>
              <a:t>50,000</a:t>
            </a:r>
            <a:r>
              <a:rPr kumimoji="1" lang="ja-JP" altLang="en-US" sz="800">
                <a:latin typeface="Meiryo UI" panose="020B0604030504040204" pitchFamily="50" charset="-128"/>
                <a:ea typeface="Meiryo UI" panose="020B0604030504040204" pitchFamily="50" charset="-128"/>
              </a:rPr>
              <a:t>円）</a:t>
            </a:r>
            <a:endParaRPr kumimoji="1" lang="ja-JP" altLang="en-US" sz="1000">
              <a:latin typeface="Meiryo UI" panose="020B0604030504040204" pitchFamily="50" charset="-128"/>
              <a:ea typeface="Meiryo UI" panose="020B0604030504040204" pitchFamily="50" charset="-128"/>
            </a:endParaRPr>
          </a:p>
        </xdr:txBody>
      </xdr:sp>
    </xdr:grpSp>
    <xdr:clientData/>
  </xdr:twoCellAnchor>
  <xdr:twoCellAnchor>
    <xdr:from>
      <xdr:col>12</xdr:col>
      <xdr:colOff>95250</xdr:colOff>
      <xdr:row>1</xdr:row>
      <xdr:rowOff>219075</xdr:rowOff>
    </xdr:from>
    <xdr:to>
      <xdr:col>12</xdr:col>
      <xdr:colOff>895350</xdr:colOff>
      <xdr:row>2</xdr:row>
      <xdr:rowOff>228600</xdr:rowOff>
    </xdr:to>
    <xdr:sp macro="" textlink="">
      <xdr:nvSpPr>
        <xdr:cNvPr id="30" name="四角形: 角を丸くする 29">
          <a:hlinkClick xmlns:r="http://schemas.openxmlformats.org/officeDocument/2006/relationships" r:id="rId8"/>
          <a:extLst>
            <a:ext uri="{FF2B5EF4-FFF2-40B4-BE49-F238E27FC236}">
              <a16:creationId xmlns:a16="http://schemas.microsoft.com/office/drawing/2014/main" id="{00000000-0008-0000-0200-00001E000000}"/>
            </a:ext>
          </a:extLst>
        </xdr:cNvPr>
        <xdr:cNvSpPr/>
      </xdr:nvSpPr>
      <xdr:spPr>
        <a:xfrm>
          <a:off x="9515475" y="1200150"/>
          <a:ext cx="800100"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花見本</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39</xdr:col>
      <xdr:colOff>187381</xdr:colOff>
      <xdr:row>0</xdr:row>
      <xdr:rowOff>252253</xdr:rowOff>
    </xdr:from>
    <xdr:to>
      <xdr:col>39</xdr:col>
      <xdr:colOff>188260</xdr:colOff>
      <xdr:row>0</xdr:row>
      <xdr:rowOff>878279</xdr:rowOff>
    </xdr:to>
    <xdr:grpSp>
      <xdr:nvGrpSpPr>
        <xdr:cNvPr id="4" name="グループ 129">
          <a:extLst>
            <a:ext uri="{FF2B5EF4-FFF2-40B4-BE49-F238E27FC236}">
              <a16:creationId xmlns:a16="http://schemas.microsoft.com/office/drawing/2014/main" id="{00000000-0008-0000-0200-000004000000}"/>
            </a:ext>
          </a:extLst>
        </xdr:cNvPr>
        <xdr:cNvGrpSpPr>
          <a:grpSpLocks noChangeAspect="1"/>
        </xdr:cNvGrpSpPr>
      </xdr:nvGrpSpPr>
      <xdr:grpSpPr>
        <a:xfrm rot="523319">
          <a:off x="22545675" y="252253"/>
          <a:ext cx="0" cy="626026"/>
          <a:chOff x="919862" y="1"/>
          <a:chExt cx="809625" cy="1209675"/>
        </a:xfrm>
      </xdr:grpSpPr>
      <xdr:sp macro="" textlink="">
        <xdr:nvSpPr>
          <xdr:cNvPr id="61" name="フリーフォーム 5">
            <a:extLst>
              <a:ext uri="{FF2B5EF4-FFF2-40B4-BE49-F238E27FC236}">
                <a16:creationId xmlns:a16="http://schemas.microsoft.com/office/drawing/2014/main" id="{00000000-0008-0000-0200-00003D000000}"/>
              </a:ext>
            </a:extLst>
          </xdr:cNvPr>
          <xdr:cNvSpPr>
            <a:spLocks/>
          </xdr:cNvSpPr>
        </xdr:nvSpPr>
        <xdr:spPr bwMode="auto">
          <a:xfrm>
            <a:off x="919862" y="1"/>
            <a:ext cx="809625" cy="1209675"/>
          </a:xfrm>
          <a:custGeom>
            <a:avLst/>
            <a:gdLst>
              <a:gd name="T0" fmla="*/ 227 w 227"/>
              <a:gd name="T1" fmla="*/ 318 h 340"/>
              <a:gd name="T2" fmla="*/ 204 w 227"/>
              <a:gd name="T3" fmla="*/ 340 h 340"/>
              <a:gd name="T4" fmla="*/ 23 w 227"/>
              <a:gd name="T5" fmla="*/ 340 h 340"/>
              <a:gd name="T6" fmla="*/ 0 w 227"/>
              <a:gd name="T7" fmla="*/ 318 h 340"/>
              <a:gd name="T8" fmla="*/ 0 w 227"/>
              <a:gd name="T9" fmla="*/ 23 h 340"/>
              <a:gd name="T10" fmla="*/ 23 w 227"/>
              <a:gd name="T11" fmla="*/ 0 h 340"/>
              <a:gd name="T12" fmla="*/ 204 w 227"/>
              <a:gd name="T13" fmla="*/ 0 h 340"/>
              <a:gd name="T14" fmla="*/ 227 w 227"/>
              <a:gd name="T15" fmla="*/ 23 h 340"/>
              <a:gd name="T16" fmla="*/ 227 w 227"/>
              <a:gd name="T17" fmla="*/ 318 h 3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340">
                <a:moveTo>
                  <a:pt x="227" y="318"/>
                </a:moveTo>
                <a:cubicBezTo>
                  <a:pt x="227" y="330"/>
                  <a:pt x="216" y="340"/>
                  <a:pt x="204" y="340"/>
                </a:cubicBezTo>
                <a:cubicBezTo>
                  <a:pt x="23" y="340"/>
                  <a:pt x="23" y="340"/>
                  <a:pt x="23" y="340"/>
                </a:cubicBezTo>
                <a:cubicBezTo>
                  <a:pt x="10" y="340"/>
                  <a:pt x="0" y="330"/>
                  <a:pt x="0" y="318"/>
                </a:cubicBezTo>
                <a:cubicBezTo>
                  <a:pt x="0" y="23"/>
                  <a:pt x="0" y="23"/>
                  <a:pt x="0" y="23"/>
                </a:cubicBezTo>
                <a:cubicBezTo>
                  <a:pt x="0" y="10"/>
                  <a:pt x="10" y="0"/>
                  <a:pt x="23" y="0"/>
                </a:cubicBezTo>
                <a:cubicBezTo>
                  <a:pt x="204" y="0"/>
                  <a:pt x="204" y="0"/>
                  <a:pt x="204" y="0"/>
                </a:cubicBezTo>
                <a:cubicBezTo>
                  <a:pt x="216" y="0"/>
                  <a:pt x="227" y="10"/>
                  <a:pt x="227" y="23"/>
                </a:cubicBezTo>
                <a:lnTo>
                  <a:pt x="227" y="318"/>
                </a:lnTo>
                <a:close/>
              </a:path>
            </a:pathLst>
          </a:custGeom>
          <a:solidFill>
            <a:schemeClr val="accent1">
              <a:lumMod val="50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62" name="フリーフォーム 6">
            <a:extLst>
              <a:ext uri="{FF2B5EF4-FFF2-40B4-BE49-F238E27FC236}">
                <a16:creationId xmlns:a16="http://schemas.microsoft.com/office/drawing/2014/main" id="{00000000-0008-0000-0200-00003E000000}"/>
              </a:ext>
            </a:extLst>
          </xdr:cNvPr>
          <xdr:cNvSpPr>
            <a:spLocks/>
          </xdr:cNvSpPr>
        </xdr:nvSpPr>
        <xdr:spPr bwMode="auto">
          <a:xfrm>
            <a:off x="1000825" y="519113"/>
            <a:ext cx="128588" cy="125413"/>
          </a:xfrm>
          <a:custGeom>
            <a:avLst/>
            <a:gdLst>
              <a:gd name="T0" fmla="*/ 0 w 36"/>
              <a:gd name="T1" fmla="*/ 5 h 35"/>
              <a:gd name="T2" fmla="*/ 5 w 36"/>
              <a:gd name="T3" fmla="*/ 0 h 35"/>
              <a:gd name="T4" fmla="*/ 30 w 36"/>
              <a:gd name="T5" fmla="*/ 0 h 35"/>
              <a:gd name="T6" fmla="*/ 36 w 36"/>
              <a:gd name="T7" fmla="*/ 5 h 35"/>
              <a:gd name="T8" fmla="*/ 36 w 36"/>
              <a:gd name="T9" fmla="*/ 30 h 35"/>
              <a:gd name="T10" fmla="*/ 30 w 36"/>
              <a:gd name="T11" fmla="*/ 35 h 35"/>
              <a:gd name="T12" fmla="*/ 5 w 36"/>
              <a:gd name="T13" fmla="*/ 35 h 35"/>
              <a:gd name="T14" fmla="*/ 0 w 36"/>
              <a:gd name="T15" fmla="*/ 30 h 35"/>
              <a:gd name="T16" fmla="*/ 0 w 36"/>
              <a:gd name="T17"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5">
                <a:moveTo>
                  <a:pt x="0" y="5"/>
                </a:moveTo>
                <a:cubicBezTo>
                  <a:pt x="0" y="2"/>
                  <a:pt x="2" y="0"/>
                  <a:pt x="5" y="0"/>
                </a:cubicBezTo>
                <a:cubicBezTo>
                  <a:pt x="30" y="0"/>
                  <a:pt x="30" y="0"/>
                  <a:pt x="30" y="0"/>
                </a:cubicBezTo>
                <a:cubicBezTo>
                  <a:pt x="33" y="0"/>
                  <a:pt x="36" y="2"/>
                  <a:pt x="36" y="5"/>
                </a:cubicBezTo>
                <a:cubicBezTo>
                  <a:pt x="36" y="30"/>
                  <a:pt x="36" y="30"/>
                  <a:pt x="36" y="30"/>
                </a:cubicBezTo>
                <a:cubicBezTo>
                  <a:pt x="36" y="33"/>
                  <a:pt x="33" y="35"/>
                  <a:pt x="30" y="35"/>
                </a:cubicBezTo>
                <a:cubicBezTo>
                  <a:pt x="5" y="35"/>
                  <a:pt x="5" y="35"/>
                  <a:pt x="5" y="35"/>
                </a:cubicBezTo>
                <a:cubicBezTo>
                  <a:pt x="2" y="35"/>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63" name="フリーフォーム 7">
            <a:extLst>
              <a:ext uri="{FF2B5EF4-FFF2-40B4-BE49-F238E27FC236}">
                <a16:creationId xmlns:a16="http://schemas.microsoft.com/office/drawing/2014/main" id="{00000000-0008-0000-0200-00003F000000}"/>
              </a:ext>
            </a:extLst>
          </xdr:cNvPr>
          <xdr:cNvSpPr>
            <a:spLocks/>
          </xdr:cNvSpPr>
        </xdr:nvSpPr>
        <xdr:spPr bwMode="auto">
          <a:xfrm>
            <a:off x="1172275" y="519113"/>
            <a:ext cx="128588" cy="125413"/>
          </a:xfrm>
          <a:custGeom>
            <a:avLst/>
            <a:gdLst>
              <a:gd name="T0" fmla="*/ 0 w 36"/>
              <a:gd name="T1" fmla="*/ 5 h 35"/>
              <a:gd name="T2" fmla="*/ 6 w 36"/>
              <a:gd name="T3" fmla="*/ 0 h 35"/>
              <a:gd name="T4" fmla="*/ 31 w 36"/>
              <a:gd name="T5" fmla="*/ 0 h 35"/>
              <a:gd name="T6" fmla="*/ 36 w 36"/>
              <a:gd name="T7" fmla="*/ 5 h 35"/>
              <a:gd name="T8" fmla="*/ 36 w 36"/>
              <a:gd name="T9" fmla="*/ 30 h 35"/>
              <a:gd name="T10" fmla="*/ 31 w 36"/>
              <a:gd name="T11" fmla="*/ 35 h 35"/>
              <a:gd name="T12" fmla="*/ 6 w 36"/>
              <a:gd name="T13" fmla="*/ 35 h 35"/>
              <a:gd name="T14" fmla="*/ 0 w 36"/>
              <a:gd name="T15" fmla="*/ 30 h 35"/>
              <a:gd name="T16" fmla="*/ 0 w 36"/>
              <a:gd name="T17"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5">
                <a:moveTo>
                  <a:pt x="0" y="5"/>
                </a:moveTo>
                <a:cubicBezTo>
                  <a:pt x="0" y="2"/>
                  <a:pt x="2" y="0"/>
                  <a:pt x="6" y="0"/>
                </a:cubicBezTo>
                <a:cubicBezTo>
                  <a:pt x="31" y="0"/>
                  <a:pt x="31" y="0"/>
                  <a:pt x="31" y="0"/>
                </a:cubicBezTo>
                <a:cubicBezTo>
                  <a:pt x="34" y="0"/>
                  <a:pt x="36" y="2"/>
                  <a:pt x="36" y="5"/>
                </a:cubicBezTo>
                <a:cubicBezTo>
                  <a:pt x="36" y="30"/>
                  <a:pt x="36" y="30"/>
                  <a:pt x="36" y="30"/>
                </a:cubicBezTo>
                <a:cubicBezTo>
                  <a:pt x="36" y="33"/>
                  <a:pt x="34" y="35"/>
                  <a:pt x="31" y="35"/>
                </a:cubicBezTo>
                <a:cubicBezTo>
                  <a:pt x="6" y="35"/>
                  <a:pt x="6" y="35"/>
                  <a:pt x="6" y="35"/>
                </a:cubicBezTo>
                <a:cubicBezTo>
                  <a:pt x="2" y="35"/>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52" name="フリーフォーム 8">
            <a:extLst>
              <a:ext uri="{FF2B5EF4-FFF2-40B4-BE49-F238E27FC236}">
                <a16:creationId xmlns:a16="http://schemas.microsoft.com/office/drawing/2014/main" id="{00000000-0008-0000-0200-000000C00000}"/>
              </a:ext>
            </a:extLst>
          </xdr:cNvPr>
          <xdr:cNvSpPr>
            <a:spLocks/>
          </xdr:cNvSpPr>
        </xdr:nvSpPr>
        <xdr:spPr bwMode="auto">
          <a:xfrm>
            <a:off x="1343725" y="519113"/>
            <a:ext cx="133350" cy="125413"/>
          </a:xfrm>
          <a:custGeom>
            <a:avLst/>
            <a:gdLst>
              <a:gd name="T0" fmla="*/ 0 w 37"/>
              <a:gd name="T1" fmla="*/ 5 h 35"/>
              <a:gd name="T2" fmla="*/ 6 w 37"/>
              <a:gd name="T3" fmla="*/ 0 h 35"/>
              <a:gd name="T4" fmla="*/ 31 w 37"/>
              <a:gd name="T5" fmla="*/ 0 h 35"/>
              <a:gd name="T6" fmla="*/ 37 w 37"/>
              <a:gd name="T7" fmla="*/ 5 h 35"/>
              <a:gd name="T8" fmla="*/ 37 w 37"/>
              <a:gd name="T9" fmla="*/ 30 h 35"/>
              <a:gd name="T10" fmla="*/ 31 w 37"/>
              <a:gd name="T11" fmla="*/ 35 h 35"/>
              <a:gd name="T12" fmla="*/ 6 w 37"/>
              <a:gd name="T13" fmla="*/ 35 h 35"/>
              <a:gd name="T14" fmla="*/ 0 w 37"/>
              <a:gd name="T15" fmla="*/ 30 h 35"/>
              <a:gd name="T16" fmla="*/ 0 w 37"/>
              <a:gd name="T17" fmla="*/ 5 h 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7" h="35">
                <a:moveTo>
                  <a:pt x="0" y="5"/>
                </a:moveTo>
                <a:cubicBezTo>
                  <a:pt x="0" y="2"/>
                  <a:pt x="3" y="0"/>
                  <a:pt x="6" y="0"/>
                </a:cubicBezTo>
                <a:cubicBezTo>
                  <a:pt x="31" y="0"/>
                  <a:pt x="31" y="0"/>
                  <a:pt x="31" y="0"/>
                </a:cubicBezTo>
                <a:cubicBezTo>
                  <a:pt x="34" y="0"/>
                  <a:pt x="37" y="2"/>
                  <a:pt x="37" y="5"/>
                </a:cubicBezTo>
                <a:cubicBezTo>
                  <a:pt x="37" y="30"/>
                  <a:pt x="37" y="30"/>
                  <a:pt x="37" y="30"/>
                </a:cubicBezTo>
                <a:cubicBezTo>
                  <a:pt x="37" y="33"/>
                  <a:pt x="34" y="35"/>
                  <a:pt x="31" y="35"/>
                </a:cubicBezTo>
                <a:cubicBezTo>
                  <a:pt x="6" y="35"/>
                  <a:pt x="6" y="35"/>
                  <a:pt x="6" y="35"/>
                </a:cubicBezTo>
                <a:cubicBezTo>
                  <a:pt x="3" y="35"/>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54" name="フリーフォーム 9">
            <a:extLst>
              <a:ext uri="{FF2B5EF4-FFF2-40B4-BE49-F238E27FC236}">
                <a16:creationId xmlns:a16="http://schemas.microsoft.com/office/drawing/2014/main" id="{00000000-0008-0000-0200-000002C00000}"/>
              </a:ext>
            </a:extLst>
          </xdr:cNvPr>
          <xdr:cNvSpPr>
            <a:spLocks/>
          </xdr:cNvSpPr>
        </xdr:nvSpPr>
        <xdr:spPr bwMode="auto">
          <a:xfrm>
            <a:off x="1519937" y="519113"/>
            <a:ext cx="128588" cy="206375"/>
          </a:xfrm>
          <a:custGeom>
            <a:avLst/>
            <a:gdLst>
              <a:gd name="T0" fmla="*/ 0 w 36"/>
              <a:gd name="T1" fmla="*/ 5 h 58"/>
              <a:gd name="T2" fmla="*/ 5 w 36"/>
              <a:gd name="T3" fmla="*/ 0 h 58"/>
              <a:gd name="T4" fmla="*/ 30 w 36"/>
              <a:gd name="T5" fmla="*/ 0 h 58"/>
              <a:gd name="T6" fmla="*/ 36 w 36"/>
              <a:gd name="T7" fmla="*/ 5 h 58"/>
              <a:gd name="T8" fmla="*/ 36 w 36"/>
              <a:gd name="T9" fmla="*/ 52 h 58"/>
              <a:gd name="T10" fmla="*/ 30 w 36"/>
              <a:gd name="T11" fmla="*/ 58 h 58"/>
              <a:gd name="T12" fmla="*/ 5 w 36"/>
              <a:gd name="T13" fmla="*/ 58 h 58"/>
              <a:gd name="T14" fmla="*/ 0 w 36"/>
              <a:gd name="T15" fmla="*/ 52 h 58"/>
              <a:gd name="T16" fmla="*/ 0 w 36"/>
              <a:gd name="T17" fmla="*/ 5 h 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58">
                <a:moveTo>
                  <a:pt x="0" y="5"/>
                </a:moveTo>
                <a:cubicBezTo>
                  <a:pt x="0" y="2"/>
                  <a:pt x="2" y="0"/>
                  <a:pt x="5" y="0"/>
                </a:cubicBezTo>
                <a:cubicBezTo>
                  <a:pt x="30" y="0"/>
                  <a:pt x="30" y="0"/>
                  <a:pt x="30" y="0"/>
                </a:cubicBezTo>
                <a:cubicBezTo>
                  <a:pt x="33" y="0"/>
                  <a:pt x="36" y="2"/>
                  <a:pt x="36" y="5"/>
                </a:cubicBezTo>
                <a:cubicBezTo>
                  <a:pt x="36" y="52"/>
                  <a:pt x="36" y="52"/>
                  <a:pt x="36" y="52"/>
                </a:cubicBezTo>
                <a:cubicBezTo>
                  <a:pt x="36" y="55"/>
                  <a:pt x="33" y="58"/>
                  <a:pt x="30" y="58"/>
                </a:cubicBezTo>
                <a:cubicBezTo>
                  <a:pt x="5" y="58"/>
                  <a:pt x="5" y="58"/>
                  <a:pt x="5" y="58"/>
                </a:cubicBezTo>
                <a:cubicBezTo>
                  <a:pt x="2" y="58"/>
                  <a:pt x="0" y="55"/>
                  <a:pt x="0" y="52"/>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55" name="フリーフォーム 10">
            <a:extLst>
              <a:ext uri="{FF2B5EF4-FFF2-40B4-BE49-F238E27FC236}">
                <a16:creationId xmlns:a16="http://schemas.microsoft.com/office/drawing/2014/main" id="{00000000-0008-0000-0200-000003C00000}"/>
              </a:ext>
            </a:extLst>
          </xdr:cNvPr>
          <xdr:cNvSpPr>
            <a:spLocks/>
          </xdr:cNvSpPr>
        </xdr:nvSpPr>
        <xdr:spPr bwMode="auto">
          <a:xfrm>
            <a:off x="1519937" y="754063"/>
            <a:ext cx="128588" cy="209550"/>
          </a:xfrm>
          <a:custGeom>
            <a:avLst/>
            <a:gdLst>
              <a:gd name="T0" fmla="*/ 0 w 36"/>
              <a:gd name="T1" fmla="*/ 6 h 59"/>
              <a:gd name="T2" fmla="*/ 5 w 36"/>
              <a:gd name="T3" fmla="*/ 0 h 59"/>
              <a:gd name="T4" fmla="*/ 30 w 36"/>
              <a:gd name="T5" fmla="*/ 0 h 59"/>
              <a:gd name="T6" fmla="*/ 36 w 36"/>
              <a:gd name="T7" fmla="*/ 6 h 59"/>
              <a:gd name="T8" fmla="*/ 36 w 36"/>
              <a:gd name="T9" fmla="*/ 53 h 59"/>
              <a:gd name="T10" fmla="*/ 30 w 36"/>
              <a:gd name="T11" fmla="*/ 59 h 59"/>
              <a:gd name="T12" fmla="*/ 5 w 36"/>
              <a:gd name="T13" fmla="*/ 59 h 59"/>
              <a:gd name="T14" fmla="*/ 0 w 36"/>
              <a:gd name="T15" fmla="*/ 53 h 59"/>
              <a:gd name="T16" fmla="*/ 0 w 36"/>
              <a:gd name="T17" fmla="*/ 6 h 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59">
                <a:moveTo>
                  <a:pt x="0" y="6"/>
                </a:moveTo>
                <a:cubicBezTo>
                  <a:pt x="0" y="3"/>
                  <a:pt x="2" y="0"/>
                  <a:pt x="5" y="0"/>
                </a:cubicBezTo>
                <a:cubicBezTo>
                  <a:pt x="30" y="0"/>
                  <a:pt x="30" y="0"/>
                  <a:pt x="30" y="0"/>
                </a:cubicBezTo>
                <a:cubicBezTo>
                  <a:pt x="33" y="0"/>
                  <a:pt x="36" y="3"/>
                  <a:pt x="36" y="6"/>
                </a:cubicBezTo>
                <a:cubicBezTo>
                  <a:pt x="36" y="53"/>
                  <a:pt x="36" y="53"/>
                  <a:pt x="36" y="53"/>
                </a:cubicBezTo>
                <a:cubicBezTo>
                  <a:pt x="36" y="56"/>
                  <a:pt x="33" y="59"/>
                  <a:pt x="30" y="59"/>
                </a:cubicBezTo>
                <a:cubicBezTo>
                  <a:pt x="5" y="59"/>
                  <a:pt x="5" y="59"/>
                  <a:pt x="5" y="59"/>
                </a:cubicBezTo>
                <a:cubicBezTo>
                  <a:pt x="2" y="59"/>
                  <a:pt x="0" y="56"/>
                  <a:pt x="0" y="53"/>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56" name="フリーフォーム 11">
            <a:extLst>
              <a:ext uri="{FF2B5EF4-FFF2-40B4-BE49-F238E27FC236}">
                <a16:creationId xmlns:a16="http://schemas.microsoft.com/office/drawing/2014/main" id="{00000000-0008-0000-0200-000004C00000}"/>
              </a:ext>
            </a:extLst>
          </xdr:cNvPr>
          <xdr:cNvSpPr>
            <a:spLocks/>
          </xdr:cNvSpPr>
        </xdr:nvSpPr>
        <xdr:spPr bwMode="auto">
          <a:xfrm>
            <a:off x="1000825" y="676275"/>
            <a:ext cx="128588" cy="127000"/>
          </a:xfrm>
          <a:custGeom>
            <a:avLst/>
            <a:gdLst>
              <a:gd name="T0" fmla="*/ 0 w 36"/>
              <a:gd name="T1" fmla="*/ 6 h 36"/>
              <a:gd name="T2" fmla="*/ 5 w 36"/>
              <a:gd name="T3" fmla="*/ 0 h 36"/>
              <a:gd name="T4" fmla="*/ 30 w 36"/>
              <a:gd name="T5" fmla="*/ 0 h 36"/>
              <a:gd name="T6" fmla="*/ 36 w 36"/>
              <a:gd name="T7" fmla="*/ 6 h 36"/>
              <a:gd name="T8" fmla="*/ 36 w 36"/>
              <a:gd name="T9" fmla="*/ 30 h 36"/>
              <a:gd name="T10" fmla="*/ 30 w 36"/>
              <a:gd name="T11" fmla="*/ 36 h 36"/>
              <a:gd name="T12" fmla="*/ 5 w 36"/>
              <a:gd name="T13" fmla="*/ 36 h 36"/>
              <a:gd name="T14" fmla="*/ 0 w 36"/>
              <a:gd name="T15" fmla="*/ 30 h 36"/>
              <a:gd name="T16" fmla="*/ 0 w 36"/>
              <a:gd name="T17" fmla="*/ 6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6"/>
                </a:moveTo>
                <a:cubicBezTo>
                  <a:pt x="0" y="3"/>
                  <a:pt x="2" y="0"/>
                  <a:pt x="5" y="0"/>
                </a:cubicBezTo>
                <a:cubicBezTo>
                  <a:pt x="30" y="0"/>
                  <a:pt x="30" y="0"/>
                  <a:pt x="30" y="0"/>
                </a:cubicBezTo>
                <a:cubicBezTo>
                  <a:pt x="33" y="0"/>
                  <a:pt x="36" y="3"/>
                  <a:pt x="36" y="6"/>
                </a:cubicBezTo>
                <a:cubicBezTo>
                  <a:pt x="36" y="30"/>
                  <a:pt x="36" y="30"/>
                  <a:pt x="36" y="30"/>
                </a:cubicBezTo>
                <a:cubicBezTo>
                  <a:pt x="36" y="33"/>
                  <a:pt x="33" y="36"/>
                  <a:pt x="30" y="36"/>
                </a:cubicBezTo>
                <a:cubicBezTo>
                  <a:pt x="5" y="36"/>
                  <a:pt x="5" y="36"/>
                  <a:pt x="5" y="36"/>
                </a:cubicBezTo>
                <a:cubicBezTo>
                  <a:pt x="2" y="36"/>
                  <a:pt x="0" y="33"/>
                  <a:pt x="0" y="30"/>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57" name="フリーフォーム 12">
            <a:extLst>
              <a:ext uri="{FF2B5EF4-FFF2-40B4-BE49-F238E27FC236}">
                <a16:creationId xmlns:a16="http://schemas.microsoft.com/office/drawing/2014/main" id="{00000000-0008-0000-0200-000005C00000}"/>
              </a:ext>
            </a:extLst>
          </xdr:cNvPr>
          <xdr:cNvSpPr>
            <a:spLocks/>
          </xdr:cNvSpPr>
        </xdr:nvSpPr>
        <xdr:spPr bwMode="auto">
          <a:xfrm>
            <a:off x="1172275" y="676275"/>
            <a:ext cx="128588" cy="127000"/>
          </a:xfrm>
          <a:custGeom>
            <a:avLst/>
            <a:gdLst>
              <a:gd name="T0" fmla="*/ 0 w 36"/>
              <a:gd name="T1" fmla="*/ 6 h 36"/>
              <a:gd name="T2" fmla="*/ 6 w 36"/>
              <a:gd name="T3" fmla="*/ 0 h 36"/>
              <a:gd name="T4" fmla="*/ 31 w 36"/>
              <a:gd name="T5" fmla="*/ 0 h 36"/>
              <a:gd name="T6" fmla="*/ 36 w 36"/>
              <a:gd name="T7" fmla="*/ 6 h 36"/>
              <a:gd name="T8" fmla="*/ 36 w 36"/>
              <a:gd name="T9" fmla="*/ 30 h 36"/>
              <a:gd name="T10" fmla="*/ 31 w 36"/>
              <a:gd name="T11" fmla="*/ 36 h 36"/>
              <a:gd name="T12" fmla="*/ 6 w 36"/>
              <a:gd name="T13" fmla="*/ 36 h 36"/>
              <a:gd name="T14" fmla="*/ 0 w 36"/>
              <a:gd name="T15" fmla="*/ 30 h 36"/>
              <a:gd name="T16" fmla="*/ 0 w 36"/>
              <a:gd name="T17" fmla="*/ 6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6"/>
                </a:moveTo>
                <a:cubicBezTo>
                  <a:pt x="0" y="3"/>
                  <a:pt x="2" y="0"/>
                  <a:pt x="6" y="0"/>
                </a:cubicBezTo>
                <a:cubicBezTo>
                  <a:pt x="31" y="0"/>
                  <a:pt x="31" y="0"/>
                  <a:pt x="31" y="0"/>
                </a:cubicBezTo>
                <a:cubicBezTo>
                  <a:pt x="34" y="0"/>
                  <a:pt x="36" y="3"/>
                  <a:pt x="36" y="6"/>
                </a:cubicBezTo>
                <a:cubicBezTo>
                  <a:pt x="36" y="30"/>
                  <a:pt x="36" y="30"/>
                  <a:pt x="36" y="30"/>
                </a:cubicBezTo>
                <a:cubicBezTo>
                  <a:pt x="36" y="33"/>
                  <a:pt x="34" y="36"/>
                  <a:pt x="31" y="36"/>
                </a:cubicBezTo>
                <a:cubicBezTo>
                  <a:pt x="6" y="36"/>
                  <a:pt x="6" y="36"/>
                  <a:pt x="6" y="36"/>
                </a:cubicBezTo>
                <a:cubicBezTo>
                  <a:pt x="2" y="36"/>
                  <a:pt x="0" y="33"/>
                  <a:pt x="0" y="30"/>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59" name="フリーフォーム 13">
            <a:extLst>
              <a:ext uri="{FF2B5EF4-FFF2-40B4-BE49-F238E27FC236}">
                <a16:creationId xmlns:a16="http://schemas.microsoft.com/office/drawing/2014/main" id="{00000000-0008-0000-0200-000007C00000}"/>
              </a:ext>
            </a:extLst>
          </xdr:cNvPr>
          <xdr:cNvSpPr>
            <a:spLocks/>
          </xdr:cNvSpPr>
        </xdr:nvSpPr>
        <xdr:spPr bwMode="auto">
          <a:xfrm>
            <a:off x="1343725" y="676275"/>
            <a:ext cx="133350" cy="127000"/>
          </a:xfrm>
          <a:custGeom>
            <a:avLst/>
            <a:gdLst>
              <a:gd name="T0" fmla="*/ 0 w 37"/>
              <a:gd name="T1" fmla="*/ 6 h 36"/>
              <a:gd name="T2" fmla="*/ 6 w 37"/>
              <a:gd name="T3" fmla="*/ 0 h 36"/>
              <a:gd name="T4" fmla="*/ 31 w 37"/>
              <a:gd name="T5" fmla="*/ 0 h 36"/>
              <a:gd name="T6" fmla="*/ 37 w 37"/>
              <a:gd name="T7" fmla="*/ 6 h 36"/>
              <a:gd name="T8" fmla="*/ 37 w 37"/>
              <a:gd name="T9" fmla="*/ 30 h 36"/>
              <a:gd name="T10" fmla="*/ 31 w 37"/>
              <a:gd name="T11" fmla="*/ 36 h 36"/>
              <a:gd name="T12" fmla="*/ 6 w 37"/>
              <a:gd name="T13" fmla="*/ 36 h 36"/>
              <a:gd name="T14" fmla="*/ 0 w 37"/>
              <a:gd name="T15" fmla="*/ 30 h 36"/>
              <a:gd name="T16" fmla="*/ 0 w 37"/>
              <a:gd name="T17" fmla="*/ 6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7" h="36">
                <a:moveTo>
                  <a:pt x="0" y="6"/>
                </a:moveTo>
                <a:cubicBezTo>
                  <a:pt x="0" y="3"/>
                  <a:pt x="3" y="0"/>
                  <a:pt x="6" y="0"/>
                </a:cubicBezTo>
                <a:cubicBezTo>
                  <a:pt x="31" y="0"/>
                  <a:pt x="31" y="0"/>
                  <a:pt x="31" y="0"/>
                </a:cubicBezTo>
                <a:cubicBezTo>
                  <a:pt x="34" y="0"/>
                  <a:pt x="37" y="3"/>
                  <a:pt x="37" y="6"/>
                </a:cubicBezTo>
                <a:cubicBezTo>
                  <a:pt x="37" y="30"/>
                  <a:pt x="37" y="30"/>
                  <a:pt x="37" y="30"/>
                </a:cubicBezTo>
                <a:cubicBezTo>
                  <a:pt x="37" y="33"/>
                  <a:pt x="34" y="36"/>
                  <a:pt x="31" y="36"/>
                </a:cubicBezTo>
                <a:cubicBezTo>
                  <a:pt x="6" y="36"/>
                  <a:pt x="6" y="36"/>
                  <a:pt x="6" y="36"/>
                </a:cubicBezTo>
                <a:cubicBezTo>
                  <a:pt x="3" y="36"/>
                  <a:pt x="0" y="33"/>
                  <a:pt x="0" y="30"/>
                </a:cubicBezTo>
                <a:lnTo>
                  <a:pt x="0" y="6"/>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60" name="フリーフォーム 14">
            <a:extLst>
              <a:ext uri="{FF2B5EF4-FFF2-40B4-BE49-F238E27FC236}">
                <a16:creationId xmlns:a16="http://schemas.microsoft.com/office/drawing/2014/main" id="{00000000-0008-0000-0200-000008C00000}"/>
              </a:ext>
            </a:extLst>
          </xdr:cNvPr>
          <xdr:cNvSpPr>
            <a:spLocks/>
          </xdr:cNvSpPr>
        </xdr:nvSpPr>
        <xdr:spPr bwMode="auto">
          <a:xfrm>
            <a:off x="1000825" y="836613"/>
            <a:ext cx="128588" cy="127000"/>
          </a:xfrm>
          <a:custGeom>
            <a:avLst/>
            <a:gdLst>
              <a:gd name="T0" fmla="*/ 0 w 36"/>
              <a:gd name="T1" fmla="*/ 5 h 36"/>
              <a:gd name="T2" fmla="*/ 5 w 36"/>
              <a:gd name="T3" fmla="*/ 0 h 36"/>
              <a:gd name="T4" fmla="*/ 30 w 36"/>
              <a:gd name="T5" fmla="*/ 0 h 36"/>
              <a:gd name="T6" fmla="*/ 36 w 36"/>
              <a:gd name="T7" fmla="*/ 5 h 36"/>
              <a:gd name="T8" fmla="*/ 36 w 36"/>
              <a:gd name="T9" fmla="*/ 30 h 36"/>
              <a:gd name="T10" fmla="*/ 30 w 36"/>
              <a:gd name="T11" fmla="*/ 36 h 36"/>
              <a:gd name="T12" fmla="*/ 5 w 36"/>
              <a:gd name="T13" fmla="*/ 36 h 36"/>
              <a:gd name="T14" fmla="*/ 0 w 36"/>
              <a:gd name="T15" fmla="*/ 30 h 36"/>
              <a:gd name="T16" fmla="*/ 0 w 36"/>
              <a:gd name="T17" fmla="*/ 5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5"/>
                </a:moveTo>
                <a:cubicBezTo>
                  <a:pt x="0" y="2"/>
                  <a:pt x="2" y="0"/>
                  <a:pt x="5" y="0"/>
                </a:cubicBezTo>
                <a:cubicBezTo>
                  <a:pt x="30" y="0"/>
                  <a:pt x="30" y="0"/>
                  <a:pt x="30" y="0"/>
                </a:cubicBezTo>
                <a:cubicBezTo>
                  <a:pt x="33" y="0"/>
                  <a:pt x="36" y="2"/>
                  <a:pt x="36" y="5"/>
                </a:cubicBezTo>
                <a:cubicBezTo>
                  <a:pt x="36" y="30"/>
                  <a:pt x="36" y="30"/>
                  <a:pt x="36" y="30"/>
                </a:cubicBezTo>
                <a:cubicBezTo>
                  <a:pt x="36" y="33"/>
                  <a:pt x="33" y="36"/>
                  <a:pt x="30" y="36"/>
                </a:cubicBezTo>
                <a:cubicBezTo>
                  <a:pt x="5" y="36"/>
                  <a:pt x="5" y="36"/>
                  <a:pt x="5" y="36"/>
                </a:cubicBezTo>
                <a:cubicBezTo>
                  <a:pt x="2" y="36"/>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63" name="フリーフォーム 15">
            <a:extLst>
              <a:ext uri="{FF2B5EF4-FFF2-40B4-BE49-F238E27FC236}">
                <a16:creationId xmlns:a16="http://schemas.microsoft.com/office/drawing/2014/main" id="{00000000-0008-0000-0200-00000BC00000}"/>
              </a:ext>
            </a:extLst>
          </xdr:cNvPr>
          <xdr:cNvSpPr>
            <a:spLocks/>
          </xdr:cNvSpPr>
        </xdr:nvSpPr>
        <xdr:spPr bwMode="auto">
          <a:xfrm>
            <a:off x="1172275" y="836613"/>
            <a:ext cx="128588" cy="127000"/>
          </a:xfrm>
          <a:custGeom>
            <a:avLst/>
            <a:gdLst>
              <a:gd name="T0" fmla="*/ 0 w 36"/>
              <a:gd name="T1" fmla="*/ 5 h 36"/>
              <a:gd name="T2" fmla="*/ 6 w 36"/>
              <a:gd name="T3" fmla="*/ 0 h 36"/>
              <a:gd name="T4" fmla="*/ 31 w 36"/>
              <a:gd name="T5" fmla="*/ 0 h 36"/>
              <a:gd name="T6" fmla="*/ 36 w 36"/>
              <a:gd name="T7" fmla="*/ 5 h 36"/>
              <a:gd name="T8" fmla="*/ 36 w 36"/>
              <a:gd name="T9" fmla="*/ 30 h 36"/>
              <a:gd name="T10" fmla="*/ 31 w 36"/>
              <a:gd name="T11" fmla="*/ 36 h 36"/>
              <a:gd name="T12" fmla="*/ 6 w 36"/>
              <a:gd name="T13" fmla="*/ 36 h 36"/>
              <a:gd name="T14" fmla="*/ 0 w 36"/>
              <a:gd name="T15" fmla="*/ 30 h 36"/>
              <a:gd name="T16" fmla="*/ 0 w 36"/>
              <a:gd name="T17" fmla="*/ 5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 h="36">
                <a:moveTo>
                  <a:pt x="0" y="5"/>
                </a:moveTo>
                <a:cubicBezTo>
                  <a:pt x="0" y="2"/>
                  <a:pt x="2" y="0"/>
                  <a:pt x="6" y="0"/>
                </a:cubicBezTo>
                <a:cubicBezTo>
                  <a:pt x="31" y="0"/>
                  <a:pt x="31" y="0"/>
                  <a:pt x="31" y="0"/>
                </a:cubicBezTo>
                <a:cubicBezTo>
                  <a:pt x="34" y="0"/>
                  <a:pt x="36" y="2"/>
                  <a:pt x="36" y="5"/>
                </a:cubicBezTo>
                <a:cubicBezTo>
                  <a:pt x="36" y="30"/>
                  <a:pt x="36" y="30"/>
                  <a:pt x="36" y="30"/>
                </a:cubicBezTo>
                <a:cubicBezTo>
                  <a:pt x="36" y="33"/>
                  <a:pt x="34" y="36"/>
                  <a:pt x="31" y="36"/>
                </a:cubicBezTo>
                <a:cubicBezTo>
                  <a:pt x="6" y="36"/>
                  <a:pt x="6" y="36"/>
                  <a:pt x="6" y="36"/>
                </a:cubicBezTo>
                <a:cubicBezTo>
                  <a:pt x="2" y="36"/>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64" name="フリーフォーム(F) 16">
            <a:extLst>
              <a:ext uri="{FF2B5EF4-FFF2-40B4-BE49-F238E27FC236}">
                <a16:creationId xmlns:a16="http://schemas.microsoft.com/office/drawing/2014/main" id="{00000000-0008-0000-0200-00000CC00000}"/>
              </a:ext>
            </a:extLst>
          </xdr:cNvPr>
          <xdr:cNvSpPr>
            <a:spLocks/>
          </xdr:cNvSpPr>
        </xdr:nvSpPr>
        <xdr:spPr bwMode="auto">
          <a:xfrm>
            <a:off x="1343725" y="836613"/>
            <a:ext cx="133350" cy="127000"/>
          </a:xfrm>
          <a:custGeom>
            <a:avLst/>
            <a:gdLst>
              <a:gd name="T0" fmla="*/ 0 w 37"/>
              <a:gd name="T1" fmla="*/ 5 h 36"/>
              <a:gd name="T2" fmla="*/ 6 w 37"/>
              <a:gd name="T3" fmla="*/ 0 h 36"/>
              <a:gd name="T4" fmla="*/ 31 w 37"/>
              <a:gd name="T5" fmla="*/ 0 h 36"/>
              <a:gd name="T6" fmla="*/ 37 w 37"/>
              <a:gd name="T7" fmla="*/ 5 h 36"/>
              <a:gd name="T8" fmla="*/ 37 w 37"/>
              <a:gd name="T9" fmla="*/ 30 h 36"/>
              <a:gd name="T10" fmla="*/ 31 w 37"/>
              <a:gd name="T11" fmla="*/ 36 h 36"/>
              <a:gd name="T12" fmla="*/ 6 w 37"/>
              <a:gd name="T13" fmla="*/ 36 h 36"/>
              <a:gd name="T14" fmla="*/ 0 w 37"/>
              <a:gd name="T15" fmla="*/ 30 h 36"/>
              <a:gd name="T16" fmla="*/ 0 w 37"/>
              <a:gd name="T17" fmla="*/ 5 h 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7" h="36">
                <a:moveTo>
                  <a:pt x="0" y="5"/>
                </a:moveTo>
                <a:cubicBezTo>
                  <a:pt x="0" y="2"/>
                  <a:pt x="3" y="0"/>
                  <a:pt x="6" y="0"/>
                </a:cubicBezTo>
                <a:cubicBezTo>
                  <a:pt x="31" y="0"/>
                  <a:pt x="31" y="0"/>
                  <a:pt x="31" y="0"/>
                </a:cubicBezTo>
                <a:cubicBezTo>
                  <a:pt x="34" y="0"/>
                  <a:pt x="37" y="2"/>
                  <a:pt x="37" y="5"/>
                </a:cubicBezTo>
                <a:cubicBezTo>
                  <a:pt x="37" y="30"/>
                  <a:pt x="37" y="30"/>
                  <a:pt x="37" y="30"/>
                </a:cubicBezTo>
                <a:cubicBezTo>
                  <a:pt x="37" y="33"/>
                  <a:pt x="34" y="36"/>
                  <a:pt x="31" y="36"/>
                </a:cubicBezTo>
                <a:cubicBezTo>
                  <a:pt x="6" y="36"/>
                  <a:pt x="6" y="36"/>
                  <a:pt x="6" y="36"/>
                </a:cubicBezTo>
                <a:cubicBezTo>
                  <a:pt x="3" y="36"/>
                  <a:pt x="0" y="33"/>
                  <a:pt x="0" y="30"/>
                </a:cubicBezTo>
                <a:lnTo>
                  <a:pt x="0" y="5"/>
                </a:lnTo>
                <a:close/>
              </a:path>
            </a:pathLst>
          </a:custGeom>
          <a:solidFill>
            <a:schemeClr val="bg1"/>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65" name="フリーフォーム 17">
            <a:extLst>
              <a:ext uri="{FF2B5EF4-FFF2-40B4-BE49-F238E27FC236}">
                <a16:creationId xmlns:a16="http://schemas.microsoft.com/office/drawing/2014/main" id="{00000000-0008-0000-0200-00000DC00000}"/>
              </a:ext>
            </a:extLst>
          </xdr:cNvPr>
          <xdr:cNvSpPr>
            <a:spLocks/>
          </xdr:cNvSpPr>
        </xdr:nvSpPr>
        <xdr:spPr bwMode="auto">
          <a:xfrm>
            <a:off x="1000825" y="80963"/>
            <a:ext cx="647700" cy="395288"/>
          </a:xfrm>
          <a:custGeom>
            <a:avLst/>
            <a:gdLst>
              <a:gd name="T0" fmla="*/ 181 w 181"/>
              <a:gd name="T1" fmla="*/ 105 h 111"/>
              <a:gd name="T2" fmla="*/ 175 w 181"/>
              <a:gd name="T3" fmla="*/ 111 h 111"/>
              <a:gd name="T4" fmla="*/ 5 w 181"/>
              <a:gd name="T5" fmla="*/ 111 h 111"/>
              <a:gd name="T6" fmla="*/ 0 w 181"/>
              <a:gd name="T7" fmla="*/ 105 h 111"/>
              <a:gd name="T8" fmla="*/ 0 w 181"/>
              <a:gd name="T9" fmla="*/ 5 h 111"/>
              <a:gd name="T10" fmla="*/ 5 w 181"/>
              <a:gd name="T11" fmla="*/ 0 h 111"/>
              <a:gd name="T12" fmla="*/ 175 w 181"/>
              <a:gd name="T13" fmla="*/ 0 h 111"/>
              <a:gd name="T14" fmla="*/ 181 w 181"/>
              <a:gd name="T15" fmla="*/ 5 h 111"/>
              <a:gd name="T16" fmla="*/ 181 w 181"/>
              <a:gd name="T17" fmla="*/ 105 h 11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81" h="111">
                <a:moveTo>
                  <a:pt x="181" y="105"/>
                </a:moveTo>
                <a:cubicBezTo>
                  <a:pt x="181" y="108"/>
                  <a:pt x="178" y="111"/>
                  <a:pt x="175" y="111"/>
                </a:cubicBezTo>
                <a:cubicBezTo>
                  <a:pt x="5" y="111"/>
                  <a:pt x="5" y="111"/>
                  <a:pt x="5" y="111"/>
                </a:cubicBezTo>
                <a:cubicBezTo>
                  <a:pt x="2" y="111"/>
                  <a:pt x="0" y="108"/>
                  <a:pt x="0" y="105"/>
                </a:cubicBezTo>
                <a:cubicBezTo>
                  <a:pt x="0" y="5"/>
                  <a:pt x="0" y="5"/>
                  <a:pt x="0" y="5"/>
                </a:cubicBezTo>
                <a:cubicBezTo>
                  <a:pt x="0" y="2"/>
                  <a:pt x="2" y="0"/>
                  <a:pt x="5" y="0"/>
                </a:cubicBezTo>
                <a:cubicBezTo>
                  <a:pt x="175" y="0"/>
                  <a:pt x="175" y="0"/>
                  <a:pt x="175" y="0"/>
                </a:cubicBezTo>
                <a:cubicBezTo>
                  <a:pt x="178" y="0"/>
                  <a:pt x="181" y="2"/>
                  <a:pt x="181" y="5"/>
                </a:cubicBezTo>
                <a:lnTo>
                  <a:pt x="181" y="105"/>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twoCellAnchor>
  <xdr:twoCellAnchor>
    <xdr:from>
      <xdr:col>39</xdr:col>
      <xdr:colOff>171450</xdr:colOff>
      <xdr:row>0</xdr:row>
      <xdr:rowOff>133350</xdr:rowOff>
    </xdr:from>
    <xdr:to>
      <xdr:col>41</xdr:col>
      <xdr:colOff>1029126</xdr:colOff>
      <xdr:row>0</xdr:row>
      <xdr:rowOff>605288</xdr:rowOff>
    </xdr:to>
    <xdr:sp macro="" textlink="">
      <xdr:nvSpPr>
        <xdr:cNvPr id="49167" name="テキスト ボックス 49166">
          <a:extLst>
            <a:ext uri="{FF2B5EF4-FFF2-40B4-BE49-F238E27FC236}">
              <a16:creationId xmlns:a16="http://schemas.microsoft.com/office/drawing/2014/main" id="{00000000-0008-0000-0200-00000FC00000}"/>
            </a:ext>
          </a:extLst>
        </xdr:cNvPr>
        <xdr:cNvSpPr txBox="1"/>
      </xdr:nvSpPr>
      <xdr:spPr>
        <a:xfrm>
          <a:off x="11201400" y="133350"/>
          <a:ext cx="3229401" cy="471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rtl="0"/>
          <a:r>
            <a:rPr lang="ja-JP" altLang="en-US" sz="2000" b="1" spc="50" baseline="0">
              <a:solidFill>
                <a:schemeClr val="bg1"/>
              </a:solidFill>
              <a:latin typeface="Meiryo UI" panose="020B0604030504040204" pitchFamily="50" charset="-128"/>
              <a:ea typeface="Meiryo UI" panose="020B0604030504040204" pitchFamily="50" charset="-128"/>
            </a:rPr>
            <a:t>お見積り</a:t>
          </a:r>
          <a:endParaRPr lang="en-US" sz="2000" b="1" spc="50" baseline="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39</xdr:col>
      <xdr:colOff>184517</xdr:colOff>
      <xdr:row>0</xdr:row>
      <xdr:rowOff>513226</xdr:rowOff>
    </xdr:from>
    <xdr:to>
      <xdr:col>43</xdr:col>
      <xdr:colOff>1009650</xdr:colOff>
      <xdr:row>1</xdr:row>
      <xdr:rowOff>129833</xdr:rowOff>
    </xdr:to>
    <xdr:sp macro="" textlink="">
      <xdr:nvSpPr>
        <xdr:cNvPr id="49168" name="テキスト ボックス 49167">
          <a:extLst>
            <a:ext uri="{FF2B5EF4-FFF2-40B4-BE49-F238E27FC236}">
              <a16:creationId xmlns:a16="http://schemas.microsoft.com/office/drawing/2014/main" id="{00000000-0008-0000-0200-000010C00000}"/>
            </a:ext>
          </a:extLst>
        </xdr:cNvPr>
        <xdr:cNvSpPr txBox="1"/>
      </xdr:nvSpPr>
      <xdr:spPr>
        <a:xfrm>
          <a:off x="11214467" y="513226"/>
          <a:ext cx="4625608" cy="597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rtl="0"/>
          <a:r>
            <a:rPr lang="ja-JP" altLang="en-US" sz="1200" spc="200" baseline="0">
              <a:solidFill>
                <a:schemeClr val="bg1"/>
              </a:solidFill>
              <a:latin typeface="Meiryo UI" panose="020B0604030504040204" pitchFamily="50" charset="-128"/>
              <a:ea typeface="Meiryo UI" panose="020B0604030504040204" pitchFamily="50" charset="-128"/>
              <a:cs typeface="Arial" pitchFamily="34" charset="0"/>
            </a:rPr>
            <a:t>ご予算設定をご入力・選択いただくと自動で表示されます。</a:t>
          </a:r>
          <a:endParaRPr lang="en-US" sz="1200" spc="200" baseline="0">
            <a:solidFill>
              <a:schemeClr val="bg1"/>
            </a:solidFill>
            <a:latin typeface="Meiryo UI" panose="020B0604030504040204" pitchFamily="50" charset="-128"/>
            <a:ea typeface="Meiryo UI" panose="020B0604030504040204" pitchFamily="50" charset="-128"/>
            <a:cs typeface="Arial" pitchFamily="34" charset="0"/>
          </a:endParaRPr>
        </a:p>
      </xdr:txBody>
    </xdr:sp>
    <xdr:clientData/>
  </xdr:twoCellAnchor>
  <xdr:twoCellAnchor>
    <xdr:from>
      <xdr:col>47</xdr:col>
      <xdr:colOff>152400</xdr:colOff>
      <xdr:row>0</xdr:row>
      <xdr:rowOff>0</xdr:rowOff>
    </xdr:from>
    <xdr:to>
      <xdr:col>48</xdr:col>
      <xdr:colOff>3175084</xdr:colOff>
      <xdr:row>0</xdr:row>
      <xdr:rowOff>471938</xdr:rowOff>
    </xdr:to>
    <xdr:sp macro="" textlink="">
      <xdr:nvSpPr>
        <xdr:cNvPr id="49171" name="テキスト ボックス 49170">
          <a:extLst>
            <a:ext uri="{FF2B5EF4-FFF2-40B4-BE49-F238E27FC236}">
              <a16:creationId xmlns:a16="http://schemas.microsoft.com/office/drawing/2014/main" id="{00000000-0008-0000-0200-000013C00000}"/>
            </a:ext>
          </a:extLst>
        </xdr:cNvPr>
        <xdr:cNvSpPr txBox="1"/>
      </xdr:nvSpPr>
      <xdr:spPr>
        <a:xfrm>
          <a:off x="14354175" y="0"/>
          <a:ext cx="3822784" cy="471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rtl="0"/>
          <a:r>
            <a:rPr lang="ja-JP" altLang="en-US" sz="2000" b="1" spc="50" baseline="0">
              <a:solidFill>
                <a:schemeClr val="bg1"/>
              </a:solidFill>
              <a:latin typeface="Meiryo UI" panose="020B0604030504040204" pitchFamily="50" charset="-128"/>
              <a:ea typeface="Meiryo UI" panose="020B0604030504040204" pitchFamily="50" charset="-128"/>
            </a:rPr>
            <a:t>メモ欄</a:t>
          </a:r>
          <a:endParaRPr lang="en-US" sz="2000" b="1" spc="50" baseline="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47</xdr:col>
      <xdr:colOff>165331</xdr:colOff>
      <xdr:row>0</xdr:row>
      <xdr:rowOff>379876</xdr:rowOff>
    </xdr:from>
    <xdr:to>
      <xdr:col>48</xdr:col>
      <xdr:colOff>3543300</xdr:colOff>
      <xdr:row>0</xdr:row>
      <xdr:rowOff>977558</xdr:rowOff>
    </xdr:to>
    <xdr:sp macro="" textlink="">
      <xdr:nvSpPr>
        <xdr:cNvPr id="49172" name="テキスト ボックス 49171">
          <a:extLst>
            <a:ext uri="{FF2B5EF4-FFF2-40B4-BE49-F238E27FC236}">
              <a16:creationId xmlns:a16="http://schemas.microsoft.com/office/drawing/2014/main" id="{00000000-0008-0000-0200-000014C00000}"/>
            </a:ext>
          </a:extLst>
        </xdr:cNvPr>
        <xdr:cNvSpPr txBox="1"/>
      </xdr:nvSpPr>
      <xdr:spPr>
        <a:xfrm>
          <a:off x="14367106" y="379876"/>
          <a:ext cx="4178069" cy="597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rtl="0"/>
          <a:r>
            <a:rPr lang="ja-JP" altLang="en-US" sz="1200" spc="200" baseline="0">
              <a:solidFill>
                <a:schemeClr val="bg1"/>
              </a:solidFill>
              <a:latin typeface="Meiryo UI" panose="020B0604030504040204" pitchFamily="50" charset="-128"/>
              <a:ea typeface="Meiryo UI" panose="020B0604030504040204" pitchFamily="50" charset="-128"/>
              <a:cs typeface="Arial" pitchFamily="34" charset="0"/>
            </a:rPr>
            <a:t>送り主様欄や、ご担当者様欄をコピーしておくなど、</a:t>
          </a:r>
          <a:endParaRPr lang="en-US" altLang="ja-JP" sz="1200" spc="200" baseline="0">
            <a:solidFill>
              <a:schemeClr val="bg1"/>
            </a:solidFill>
            <a:latin typeface="Meiryo UI" panose="020B0604030504040204" pitchFamily="50" charset="-128"/>
            <a:ea typeface="Meiryo UI" panose="020B0604030504040204" pitchFamily="50" charset="-128"/>
            <a:cs typeface="Arial" pitchFamily="34" charset="0"/>
          </a:endParaRPr>
        </a:p>
        <a:p>
          <a:pPr algn="l" rtl="0"/>
          <a:r>
            <a:rPr lang="ja-JP" altLang="en-US" sz="1200" spc="200" baseline="0">
              <a:solidFill>
                <a:schemeClr val="bg1"/>
              </a:solidFill>
              <a:latin typeface="Meiryo UI" panose="020B0604030504040204" pitchFamily="50" charset="-128"/>
              <a:ea typeface="Meiryo UI" panose="020B0604030504040204" pitchFamily="50" charset="-128"/>
              <a:cs typeface="Arial" pitchFamily="34" charset="0"/>
            </a:rPr>
            <a:t>ご自由にご利用ください。</a:t>
          </a:r>
          <a:endParaRPr lang="en-US" sz="1200" spc="200" baseline="0">
            <a:solidFill>
              <a:schemeClr val="bg1"/>
            </a:solidFill>
            <a:latin typeface="Meiryo UI" panose="020B0604030504040204" pitchFamily="50" charset="-128"/>
            <a:ea typeface="Meiryo UI" panose="020B0604030504040204" pitchFamily="50" charset="-128"/>
            <a:cs typeface="Arial" pitchFamily="34" charset="0"/>
          </a:endParaRPr>
        </a:p>
      </xdr:txBody>
    </xdr:sp>
    <xdr:clientData/>
  </xdr:twoCellAnchor>
  <xdr:twoCellAnchor editAs="oneCell">
    <xdr:from>
      <xdr:col>17</xdr:col>
      <xdr:colOff>0</xdr:colOff>
      <xdr:row>15</xdr:row>
      <xdr:rowOff>195450</xdr:rowOff>
    </xdr:from>
    <xdr:to>
      <xdr:col>21</xdr:col>
      <xdr:colOff>395475</xdr:colOff>
      <xdr:row>22</xdr:row>
      <xdr:rowOff>114675</xdr:rowOff>
    </xdr:to>
    <xdr:pic>
      <xdr:nvPicPr>
        <xdr:cNvPr id="10" name="図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163300" y="4910325"/>
          <a:ext cx="1786125" cy="1786125"/>
        </a:xfrm>
        <a:prstGeom prst="rect">
          <a:avLst/>
        </a:prstGeom>
      </xdr:spPr>
    </xdr:pic>
    <xdr:clientData/>
  </xdr:twoCellAnchor>
  <xdr:twoCellAnchor editAs="oneCell">
    <xdr:from>
      <xdr:col>22</xdr:col>
      <xdr:colOff>4725</xdr:colOff>
      <xdr:row>15</xdr:row>
      <xdr:rowOff>190650</xdr:rowOff>
    </xdr:from>
    <xdr:to>
      <xdr:col>25</xdr:col>
      <xdr:colOff>19200</xdr:colOff>
      <xdr:row>22</xdr:row>
      <xdr:rowOff>109875</xdr:rowOff>
    </xdr:to>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168275" y="4905525"/>
          <a:ext cx="1786125" cy="1786125"/>
        </a:xfrm>
        <a:prstGeom prst="rect">
          <a:avLst/>
        </a:prstGeom>
      </xdr:spPr>
    </xdr:pic>
    <xdr:clientData/>
  </xdr:twoCellAnchor>
  <xdr:twoCellAnchor editAs="oneCell">
    <xdr:from>
      <xdr:col>25</xdr:col>
      <xdr:colOff>209475</xdr:colOff>
      <xdr:row>15</xdr:row>
      <xdr:rowOff>195375</xdr:rowOff>
    </xdr:from>
    <xdr:to>
      <xdr:col>28</xdr:col>
      <xdr:colOff>166800</xdr:colOff>
      <xdr:row>22</xdr:row>
      <xdr:rowOff>114600</xdr:rowOff>
    </xdr:to>
    <xdr:pic>
      <xdr:nvPicPr>
        <xdr:cNvPr id="18" name="図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144675" y="4910250"/>
          <a:ext cx="1786125" cy="1786125"/>
        </a:xfrm>
        <a:prstGeom prst="rect">
          <a:avLst/>
        </a:prstGeom>
      </xdr:spPr>
    </xdr:pic>
    <xdr:clientData/>
  </xdr:twoCellAnchor>
  <xdr:twoCellAnchor editAs="oneCell">
    <xdr:from>
      <xdr:col>28</xdr:col>
      <xdr:colOff>366600</xdr:colOff>
      <xdr:row>15</xdr:row>
      <xdr:rowOff>190575</xdr:rowOff>
    </xdr:from>
    <xdr:to>
      <xdr:col>31</xdr:col>
      <xdr:colOff>323925</xdr:colOff>
      <xdr:row>22</xdr:row>
      <xdr:rowOff>109800</xdr:rowOff>
    </xdr:to>
    <xdr:pic>
      <xdr:nvPicPr>
        <xdr:cNvPr id="22" name="図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7130600" y="4905450"/>
          <a:ext cx="1786125" cy="1786125"/>
        </a:xfrm>
        <a:prstGeom prst="rect">
          <a:avLst/>
        </a:prstGeom>
      </xdr:spPr>
    </xdr:pic>
    <xdr:clientData/>
  </xdr:twoCellAnchor>
  <xdr:twoCellAnchor>
    <xdr:from>
      <xdr:col>19</xdr:col>
      <xdr:colOff>9525</xdr:colOff>
      <xdr:row>27</xdr:row>
      <xdr:rowOff>72593</xdr:rowOff>
    </xdr:from>
    <xdr:to>
      <xdr:col>35</xdr:col>
      <xdr:colOff>125108</xdr:colOff>
      <xdr:row>28</xdr:row>
      <xdr:rowOff>109951</xdr:rowOff>
    </xdr:to>
    <xdr:grpSp>
      <xdr:nvGrpSpPr>
        <xdr:cNvPr id="49177" name="グループ化 49176">
          <a:extLst>
            <a:ext uri="{FF2B5EF4-FFF2-40B4-BE49-F238E27FC236}">
              <a16:creationId xmlns:a16="http://schemas.microsoft.com/office/drawing/2014/main" id="{00000000-0008-0000-0200-000019C00000}"/>
            </a:ext>
          </a:extLst>
        </xdr:cNvPr>
        <xdr:cNvGrpSpPr/>
      </xdr:nvGrpSpPr>
      <xdr:grpSpPr>
        <a:xfrm>
          <a:off x="11106150" y="7987868"/>
          <a:ext cx="9983483" cy="304058"/>
          <a:chOff x="14687550" y="8572500"/>
          <a:chExt cx="9983483" cy="304058"/>
        </a:xfrm>
      </xdr:grpSpPr>
      <xdr:sp macro="" textlink="">
        <xdr:nvSpPr>
          <xdr:cNvPr id="49178" name="テキスト ボックス 49177">
            <a:extLst>
              <a:ext uri="{FF2B5EF4-FFF2-40B4-BE49-F238E27FC236}">
                <a16:creationId xmlns:a16="http://schemas.microsoft.com/office/drawing/2014/main" id="{00000000-0008-0000-0200-00001AC00000}"/>
              </a:ext>
            </a:extLst>
          </xdr:cNvPr>
          <xdr:cNvSpPr txBox="1"/>
        </xdr:nvSpPr>
        <xdr:spPr>
          <a:xfrm>
            <a:off x="14687550" y="8572500"/>
            <a:ext cx="595484"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eiryo UI" panose="020B0604030504040204" pitchFamily="50" charset="-128"/>
                <a:ea typeface="Meiryo UI" panose="020B0604030504040204" pitchFamily="50" charset="-128"/>
              </a:rPr>
              <a:t>エナジー</a:t>
            </a:r>
          </a:p>
        </xdr:txBody>
      </xdr:sp>
      <xdr:sp macro="" textlink="">
        <xdr:nvSpPr>
          <xdr:cNvPr id="49179" name="テキスト ボックス 49178">
            <a:extLst>
              <a:ext uri="{FF2B5EF4-FFF2-40B4-BE49-F238E27FC236}">
                <a16:creationId xmlns:a16="http://schemas.microsoft.com/office/drawing/2014/main" id="{00000000-0008-0000-0200-00001BC00000}"/>
              </a:ext>
            </a:extLst>
          </xdr:cNvPr>
          <xdr:cNvSpPr txBox="1"/>
        </xdr:nvSpPr>
        <xdr:spPr>
          <a:xfrm>
            <a:off x="16545759" y="8572500"/>
            <a:ext cx="667106"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eiryo UI" panose="020B0604030504040204" pitchFamily="50" charset="-128"/>
                <a:ea typeface="Meiryo UI" panose="020B0604030504040204" pitchFamily="50" charset="-128"/>
              </a:rPr>
              <a:t>エレガント</a:t>
            </a:r>
          </a:p>
        </xdr:txBody>
      </xdr:sp>
      <xdr:sp macro="" textlink="">
        <xdr:nvSpPr>
          <xdr:cNvPr id="49180" name="テキスト ボックス 49179">
            <a:extLst>
              <a:ext uri="{FF2B5EF4-FFF2-40B4-BE49-F238E27FC236}">
                <a16:creationId xmlns:a16="http://schemas.microsoft.com/office/drawing/2014/main" id="{00000000-0008-0000-0200-00001CC00000}"/>
              </a:ext>
            </a:extLst>
          </xdr:cNvPr>
          <xdr:cNvSpPr txBox="1"/>
        </xdr:nvSpPr>
        <xdr:spPr>
          <a:xfrm>
            <a:off x="18384084" y="8572500"/>
            <a:ext cx="452175"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eiryo UI" panose="020B0604030504040204" pitchFamily="50" charset="-128"/>
                <a:ea typeface="Meiryo UI" panose="020B0604030504040204" pitchFamily="50" charset="-128"/>
              </a:rPr>
              <a:t>シック</a:t>
            </a:r>
          </a:p>
        </xdr:txBody>
      </xdr:sp>
      <xdr:sp macro="" textlink="">
        <xdr:nvSpPr>
          <xdr:cNvPr id="49181" name="テキスト ボックス 49180">
            <a:extLst>
              <a:ext uri="{FF2B5EF4-FFF2-40B4-BE49-F238E27FC236}">
                <a16:creationId xmlns:a16="http://schemas.microsoft.com/office/drawing/2014/main" id="{00000000-0008-0000-0200-00001DC00000}"/>
              </a:ext>
            </a:extLst>
          </xdr:cNvPr>
          <xdr:cNvSpPr txBox="1"/>
        </xdr:nvSpPr>
        <xdr:spPr>
          <a:xfrm>
            <a:off x="20279559" y="8572500"/>
            <a:ext cx="802784"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eiryo UI" panose="020B0604030504040204" pitchFamily="50" charset="-128"/>
                <a:ea typeface="Meiryo UI" panose="020B0604030504040204" pitchFamily="50" charset="-128"/>
              </a:rPr>
              <a:t>スタイリッシュ</a:t>
            </a:r>
          </a:p>
        </xdr:txBody>
      </xdr:sp>
      <xdr:sp macro="" textlink="">
        <xdr:nvSpPr>
          <xdr:cNvPr id="55" name="テキスト ボックス 54">
            <a:extLst>
              <a:ext uri="{FF2B5EF4-FFF2-40B4-BE49-F238E27FC236}">
                <a16:creationId xmlns:a16="http://schemas.microsoft.com/office/drawing/2014/main" id="{00000000-0008-0000-0200-000037000000}"/>
              </a:ext>
            </a:extLst>
          </xdr:cNvPr>
          <xdr:cNvSpPr txBox="1"/>
        </xdr:nvSpPr>
        <xdr:spPr>
          <a:xfrm>
            <a:off x="22107525" y="8572500"/>
            <a:ext cx="526298"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eiryo UI" panose="020B0604030504040204" pitchFamily="50" charset="-128"/>
                <a:ea typeface="Meiryo UI" panose="020B0604030504040204" pitchFamily="50" charset="-128"/>
              </a:rPr>
              <a:t>華やか</a:t>
            </a:r>
          </a:p>
        </xdr:txBody>
      </xdr:sp>
      <xdr:sp macro="" textlink="">
        <xdr:nvSpPr>
          <xdr:cNvPr id="49162" name="テキスト ボックス 49161">
            <a:extLst>
              <a:ext uri="{FF2B5EF4-FFF2-40B4-BE49-F238E27FC236}">
                <a16:creationId xmlns:a16="http://schemas.microsoft.com/office/drawing/2014/main" id="{00000000-0008-0000-0200-00000AC00000}"/>
              </a:ext>
            </a:extLst>
          </xdr:cNvPr>
          <xdr:cNvSpPr txBox="1"/>
        </xdr:nvSpPr>
        <xdr:spPr>
          <a:xfrm>
            <a:off x="23993475" y="8572500"/>
            <a:ext cx="677558"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Meiryo UI" panose="020B0604030504040204" pitchFamily="50" charset="-128"/>
                <a:ea typeface="Meiryo UI" panose="020B0604030504040204" pitchFamily="50" charset="-128"/>
              </a:rPr>
              <a:t>ゴージャス</a:t>
            </a:r>
          </a:p>
        </xdr:txBody>
      </xdr:sp>
    </xdr:grpSp>
    <xdr:clientData/>
  </xdr:twoCellAnchor>
  <xdr:twoCellAnchor>
    <xdr:from>
      <xdr:col>7</xdr:col>
      <xdr:colOff>666752</xdr:colOff>
      <xdr:row>0</xdr:row>
      <xdr:rowOff>152399</xdr:rowOff>
    </xdr:from>
    <xdr:to>
      <xdr:col>7</xdr:col>
      <xdr:colOff>2562226</xdr:colOff>
      <xdr:row>0</xdr:row>
      <xdr:rowOff>876299</xdr:rowOff>
    </xdr:to>
    <xdr:sp macro="" textlink="">
      <xdr:nvSpPr>
        <xdr:cNvPr id="49176" name="四角形: 角を丸くする 49175">
          <a:hlinkClick xmlns:r="http://schemas.openxmlformats.org/officeDocument/2006/relationships" r:id="rId3"/>
          <a:extLst>
            <a:ext uri="{FF2B5EF4-FFF2-40B4-BE49-F238E27FC236}">
              <a16:creationId xmlns:a16="http://schemas.microsoft.com/office/drawing/2014/main" id="{00000000-0008-0000-0200-000018C00000}"/>
            </a:ext>
          </a:extLst>
        </xdr:cNvPr>
        <xdr:cNvSpPr/>
      </xdr:nvSpPr>
      <xdr:spPr>
        <a:xfrm>
          <a:off x="7981952" y="152399"/>
          <a:ext cx="1895474" cy="723900"/>
        </a:xfrm>
        <a:prstGeom prst="roundRect">
          <a:avLst/>
        </a:prstGeom>
        <a:solidFill>
          <a:srgbClr val="95B3C6"/>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rPr>
            <a:t>もくじ</a:t>
          </a:r>
          <a:endParaRPr kumimoji="1" lang="en-US" altLang="ja-JP" sz="1600" b="1">
            <a:solidFill>
              <a:schemeClr val="bg1"/>
            </a:solidFill>
            <a:latin typeface="Meiryo UI" panose="020B0604030504040204" pitchFamily="50" charset="-128"/>
            <a:ea typeface="Meiryo UI" panose="020B0604030504040204" pitchFamily="50" charset="-128"/>
          </a:endParaRPr>
        </a:p>
        <a:p>
          <a:pPr algn="ctr"/>
          <a:r>
            <a:rPr kumimoji="1" lang="ja-JP" altLang="en-US" sz="1000">
              <a:solidFill>
                <a:schemeClr val="tx1">
                  <a:lumMod val="75000"/>
                  <a:lumOff val="25000"/>
                </a:schemeClr>
              </a:solidFill>
              <a:latin typeface="Meiryo UI" panose="020B0604030504040204" pitchFamily="50" charset="-128"/>
              <a:ea typeface="Meiryo UI" panose="020B0604030504040204" pitchFamily="50" charset="-128"/>
            </a:rPr>
            <a:t>最初のページに戻ります</a:t>
          </a:r>
        </a:p>
      </xdr:txBody>
    </xdr:sp>
    <xdr:clientData/>
  </xdr:twoCellAnchor>
  <xdr:twoCellAnchor>
    <xdr:from>
      <xdr:col>1</xdr:col>
      <xdr:colOff>25204</xdr:colOff>
      <xdr:row>0</xdr:row>
      <xdr:rowOff>153824</xdr:rowOff>
    </xdr:from>
    <xdr:to>
      <xdr:col>2</xdr:col>
      <xdr:colOff>323850</xdr:colOff>
      <xdr:row>0</xdr:row>
      <xdr:rowOff>806741</xdr:rowOff>
    </xdr:to>
    <xdr:grpSp>
      <xdr:nvGrpSpPr>
        <xdr:cNvPr id="49182" name="グループ 127">
          <a:extLst>
            <a:ext uri="{FF2B5EF4-FFF2-40B4-BE49-F238E27FC236}">
              <a16:creationId xmlns:a16="http://schemas.microsoft.com/office/drawing/2014/main" id="{00000000-0008-0000-0200-00001EC00000}"/>
            </a:ext>
          </a:extLst>
        </xdr:cNvPr>
        <xdr:cNvGrpSpPr/>
      </xdr:nvGrpSpPr>
      <xdr:grpSpPr>
        <a:xfrm>
          <a:off x="215704" y="153824"/>
          <a:ext cx="489146" cy="652917"/>
          <a:chOff x="7002627" y="2818935"/>
          <a:chExt cx="744538" cy="1069975"/>
        </a:xfrm>
      </xdr:grpSpPr>
      <xdr:sp macro="" textlink="">
        <xdr:nvSpPr>
          <xdr:cNvPr id="49183" name="オートシェイプ 3">
            <a:extLst>
              <a:ext uri="{FF2B5EF4-FFF2-40B4-BE49-F238E27FC236}">
                <a16:creationId xmlns:a16="http://schemas.microsoft.com/office/drawing/2014/main" id="{00000000-0008-0000-0200-00001FC00000}"/>
              </a:ext>
            </a:extLst>
          </xdr:cNvPr>
          <xdr:cNvSpPr>
            <a:spLocks noChangeAspect="1" noChangeArrowheads="1" noTextEdit="1"/>
          </xdr:cNvSpPr>
        </xdr:nvSpPr>
        <xdr:spPr bwMode="auto">
          <a:xfrm>
            <a:off x="7002627" y="2818935"/>
            <a:ext cx="744538" cy="106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84" name="長方形 370">
            <a:extLst>
              <a:ext uri="{FF2B5EF4-FFF2-40B4-BE49-F238E27FC236}">
                <a16:creationId xmlns:a16="http://schemas.microsoft.com/office/drawing/2014/main" id="{00000000-0008-0000-0200-000020C00000}"/>
              </a:ext>
            </a:extLst>
          </xdr:cNvPr>
          <xdr:cNvSpPr>
            <a:spLocks noChangeArrowheads="1"/>
          </xdr:cNvSpPr>
        </xdr:nvSpPr>
        <xdr:spPr bwMode="auto">
          <a:xfrm>
            <a:off x="7002627" y="2818935"/>
            <a:ext cx="744538" cy="1069975"/>
          </a:xfrm>
          <a:prstGeom prst="rect">
            <a:avLst/>
          </a:prstGeom>
          <a:solidFill>
            <a:srgbClr val="FFFFFF"/>
          </a:solidFill>
          <a:ln w="0" cap="flat">
            <a:noFill/>
            <a:prstDash val="solid"/>
            <a:miter lim="800000"/>
            <a:headEnd/>
            <a:tailEnd/>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85" name="長方形 371">
            <a:extLst>
              <a:ext uri="{FF2B5EF4-FFF2-40B4-BE49-F238E27FC236}">
                <a16:creationId xmlns:a16="http://schemas.microsoft.com/office/drawing/2014/main" id="{00000000-0008-0000-0200-000021C00000}"/>
              </a:ext>
            </a:extLst>
          </xdr:cNvPr>
          <xdr:cNvSpPr>
            <a:spLocks noChangeArrowheads="1"/>
          </xdr:cNvSpPr>
        </xdr:nvSpPr>
        <xdr:spPr bwMode="auto">
          <a:xfrm>
            <a:off x="7062952" y="2879260"/>
            <a:ext cx="304800" cy="158750"/>
          </a:xfrm>
          <a:prstGeom prst="rect">
            <a:avLst/>
          </a:prstGeom>
          <a:solidFill>
            <a:schemeClr val="accent1">
              <a:lumMod val="75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86" name="フリーフォーム 7">
            <a:extLst>
              <a:ext uri="{FF2B5EF4-FFF2-40B4-BE49-F238E27FC236}">
                <a16:creationId xmlns:a16="http://schemas.microsoft.com/office/drawing/2014/main" id="{00000000-0008-0000-0200-000022C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close/>
                <a:moveTo>
                  <a:pt x="191" y="0"/>
                </a:moveTo>
                <a:lnTo>
                  <a:pt x="0" y="0"/>
                </a:lnTo>
                <a:lnTo>
                  <a:pt x="0" y="100"/>
                </a:lnTo>
                <a:lnTo>
                  <a:pt x="191" y="100"/>
                </a:lnTo>
                <a:lnTo>
                  <a:pt x="191" y="0"/>
                </a:lnTo>
                <a:lnTo>
                  <a:pt x="191"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87" name="フリーフォーム 8">
            <a:extLst>
              <a:ext uri="{FF2B5EF4-FFF2-40B4-BE49-F238E27FC236}">
                <a16:creationId xmlns:a16="http://schemas.microsoft.com/office/drawing/2014/main" id="{00000000-0008-0000-0200-000023C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moveTo>
                  <a:pt x="191" y="0"/>
                </a:moveTo>
                <a:lnTo>
                  <a:pt x="0" y="0"/>
                </a:lnTo>
                <a:lnTo>
                  <a:pt x="0" y="100"/>
                </a:lnTo>
                <a:lnTo>
                  <a:pt x="191" y="100"/>
                </a:lnTo>
                <a:lnTo>
                  <a:pt x="191" y="0"/>
                </a:lnTo>
                <a:lnTo>
                  <a:pt x="191"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88" name="フリーフォーム 9">
            <a:extLst>
              <a:ext uri="{FF2B5EF4-FFF2-40B4-BE49-F238E27FC236}">
                <a16:creationId xmlns:a16="http://schemas.microsoft.com/office/drawing/2014/main" id="{00000000-0008-0000-0200-000024C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89" name="フリーフォーム 10">
            <a:extLst>
              <a:ext uri="{FF2B5EF4-FFF2-40B4-BE49-F238E27FC236}">
                <a16:creationId xmlns:a16="http://schemas.microsoft.com/office/drawing/2014/main" id="{00000000-0008-0000-0200-000025C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90" name="フリーフォーム 11">
            <a:extLst>
              <a:ext uri="{FF2B5EF4-FFF2-40B4-BE49-F238E27FC236}">
                <a16:creationId xmlns:a16="http://schemas.microsoft.com/office/drawing/2014/main" id="{00000000-0008-0000-0200-000026C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91" name="フリーフォーム 12">
            <a:extLst>
              <a:ext uri="{FF2B5EF4-FFF2-40B4-BE49-F238E27FC236}">
                <a16:creationId xmlns:a16="http://schemas.microsoft.com/office/drawing/2014/main" id="{00000000-0008-0000-0200-000027C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92" name="長方形 378">
            <a:extLst>
              <a:ext uri="{FF2B5EF4-FFF2-40B4-BE49-F238E27FC236}">
                <a16:creationId xmlns:a16="http://schemas.microsoft.com/office/drawing/2014/main" id="{00000000-0008-0000-0200-000028C00000}"/>
              </a:ext>
            </a:extLst>
          </xdr:cNvPr>
          <xdr:cNvSpPr>
            <a:spLocks noChangeArrowheads="1"/>
          </xdr:cNvSpPr>
        </xdr:nvSpPr>
        <xdr:spPr bwMode="auto">
          <a:xfrm>
            <a:off x="7062952" y="3423773"/>
            <a:ext cx="304800"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93" name="長方形 379">
            <a:extLst>
              <a:ext uri="{FF2B5EF4-FFF2-40B4-BE49-F238E27FC236}">
                <a16:creationId xmlns:a16="http://schemas.microsoft.com/office/drawing/2014/main" id="{00000000-0008-0000-0200-000029C00000}"/>
              </a:ext>
            </a:extLst>
          </xdr:cNvPr>
          <xdr:cNvSpPr>
            <a:spLocks noChangeArrowheads="1"/>
          </xdr:cNvSpPr>
        </xdr:nvSpPr>
        <xdr:spPr bwMode="auto">
          <a:xfrm>
            <a:off x="7383627" y="3423773"/>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94" name="長方形 380">
            <a:extLst>
              <a:ext uri="{FF2B5EF4-FFF2-40B4-BE49-F238E27FC236}">
                <a16:creationId xmlns:a16="http://schemas.microsoft.com/office/drawing/2014/main" id="{00000000-0008-0000-0200-00002AC00000}"/>
              </a:ext>
            </a:extLst>
          </xdr:cNvPr>
          <xdr:cNvSpPr>
            <a:spLocks noChangeArrowheads="1"/>
          </xdr:cNvSpPr>
        </xdr:nvSpPr>
        <xdr:spPr bwMode="auto">
          <a:xfrm>
            <a:off x="7062952" y="3511085"/>
            <a:ext cx="623888"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95" name="長方形 381">
            <a:extLst>
              <a:ext uri="{FF2B5EF4-FFF2-40B4-BE49-F238E27FC236}">
                <a16:creationId xmlns:a16="http://schemas.microsoft.com/office/drawing/2014/main" id="{00000000-0008-0000-0200-00002BC00000}"/>
              </a:ext>
            </a:extLst>
          </xdr:cNvPr>
          <xdr:cNvSpPr>
            <a:spLocks noChangeArrowheads="1"/>
          </xdr:cNvSpPr>
        </xdr:nvSpPr>
        <xdr:spPr bwMode="auto">
          <a:xfrm>
            <a:off x="7062952" y="3599985"/>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96" name="長方形 382">
            <a:extLst>
              <a:ext uri="{FF2B5EF4-FFF2-40B4-BE49-F238E27FC236}">
                <a16:creationId xmlns:a16="http://schemas.microsoft.com/office/drawing/2014/main" id="{00000000-0008-0000-0200-00002CC00000}"/>
              </a:ext>
            </a:extLst>
          </xdr:cNvPr>
          <xdr:cNvSpPr>
            <a:spLocks noChangeArrowheads="1"/>
          </xdr:cNvSpPr>
        </xdr:nvSpPr>
        <xdr:spPr bwMode="auto">
          <a:xfrm>
            <a:off x="7062952" y="3687298"/>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197" name="長方形 383">
            <a:extLst>
              <a:ext uri="{FF2B5EF4-FFF2-40B4-BE49-F238E27FC236}">
                <a16:creationId xmlns:a16="http://schemas.microsoft.com/office/drawing/2014/main" id="{00000000-0008-0000-0200-00002DC00000}"/>
              </a:ext>
            </a:extLst>
          </xdr:cNvPr>
          <xdr:cNvSpPr>
            <a:spLocks noChangeArrowheads="1"/>
          </xdr:cNvSpPr>
        </xdr:nvSpPr>
        <xdr:spPr bwMode="auto">
          <a:xfrm>
            <a:off x="7383627" y="3774610"/>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twoCellAnchor>
  <xdr:twoCellAnchor>
    <xdr:from>
      <xdr:col>2</xdr:col>
      <xdr:colOff>466725</xdr:colOff>
      <xdr:row>0</xdr:row>
      <xdr:rowOff>542925</xdr:rowOff>
    </xdr:from>
    <xdr:to>
      <xdr:col>3</xdr:col>
      <xdr:colOff>3524250</xdr:colOff>
      <xdr:row>0</xdr:row>
      <xdr:rowOff>542925</xdr:rowOff>
    </xdr:to>
    <xdr:cxnSp macro="">
      <xdr:nvCxnSpPr>
        <xdr:cNvPr id="49198" name="直線コネクタ 49197">
          <a:extLst>
            <a:ext uri="{FF2B5EF4-FFF2-40B4-BE49-F238E27FC236}">
              <a16:creationId xmlns:a16="http://schemas.microsoft.com/office/drawing/2014/main" id="{00000000-0008-0000-0200-00002EC00000}"/>
            </a:ext>
          </a:extLst>
        </xdr:cNvPr>
        <xdr:cNvCxnSpPr/>
      </xdr:nvCxnSpPr>
      <xdr:spPr>
        <a:xfrm>
          <a:off x="847725" y="542925"/>
          <a:ext cx="385762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22</xdr:row>
      <xdr:rowOff>57150</xdr:rowOff>
    </xdr:from>
    <xdr:to>
      <xdr:col>3</xdr:col>
      <xdr:colOff>1381125</xdr:colOff>
      <xdr:row>24</xdr:row>
      <xdr:rowOff>47625</xdr:rowOff>
    </xdr:to>
    <xdr:sp macro="" textlink="">
      <xdr:nvSpPr>
        <xdr:cNvPr id="5" name="四角形: 角を丸くする 4">
          <a:hlinkClick xmlns:r="http://schemas.openxmlformats.org/officeDocument/2006/relationships" r:id="rId13"/>
          <a:extLst>
            <a:ext uri="{FF2B5EF4-FFF2-40B4-BE49-F238E27FC236}">
              <a16:creationId xmlns:a16="http://schemas.microsoft.com/office/drawing/2014/main" id="{00000000-0008-0000-0200-000005000000}"/>
            </a:ext>
          </a:extLst>
        </xdr:cNvPr>
        <xdr:cNvSpPr/>
      </xdr:nvSpPr>
      <xdr:spPr>
        <a:xfrm>
          <a:off x="390525" y="6638925"/>
          <a:ext cx="2171700" cy="523875"/>
        </a:xfrm>
        <a:prstGeom prst="roundRect">
          <a:avLst/>
        </a:prstGeom>
        <a:solidFill>
          <a:srgbClr val="002060"/>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rPr>
            <a:t>お支払い方法選択</a:t>
          </a:r>
          <a:endParaRPr kumimoji="1" lang="en-US" altLang="ja-JP" sz="11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3</xdr:col>
      <xdr:colOff>1240795</xdr:colOff>
      <xdr:row>23</xdr:row>
      <xdr:rowOff>142876</xdr:rowOff>
    </xdr:from>
    <xdr:to>
      <xdr:col>3</xdr:col>
      <xdr:colOff>1666877</xdr:colOff>
      <xdr:row>24</xdr:row>
      <xdr:rowOff>257175</xdr:rowOff>
    </xdr:to>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4" cstate="print">
          <a:extLst>
            <a:ext uri="{BEBA8EAE-BF5A-486C-A8C5-ECC9F3942E4B}">
              <a14:imgProps xmlns:a14="http://schemas.microsoft.com/office/drawing/2010/main">
                <a14:imgLayer r:embed="rId15">
                  <a14:imgEffect>
                    <a14:backgroundRemoval t="9778" b="96000" l="9778" r="89778">
                      <a14:foregroundMark x1="13950" y1="25333" x2="13213" y2="23602"/>
                      <a14:foregroundMark x1="14140" y1="25778" x2="13950" y2="25333"/>
                      <a14:foregroundMark x1="19470" y1="38293" x2="14140" y2="25778"/>
                      <a14:foregroundMark x1="18504" y1="15587" x2="32444" y2="9778"/>
                      <a14:foregroundMark x1="14177" y1="17390" x2="15204" y2="16962"/>
                      <a14:foregroundMark x1="32444" y1="9778" x2="48832" y2="25793"/>
                      <a14:foregroundMark x1="76113" y1="34748" x2="80778" y2="42875"/>
                      <a14:foregroundMark x1="29532" y1="72645" x2="24728" y2="69728"/>
                      <a14:foregroundMark x1="63434" y1="93228" x2="60601" y2="91508"/>
                      <a14:foregroundMark x1="21062" y1="59710" x2="21123" y2="59580"/>
                      <a14:foregroundMark x1="17779" y1="15017" x2="41778" y2="13333"/>
                      <a14:foregroundMark x1="41778" y1="13333" x2="48444" y2="23556"/>
                      <a14:foregroundMark x1="72889" y1="35111" x2="85778" y2="58222"/>
                      <a14:foregroundMark x1="85778" y1="58222" x2="89333" y2="80889"/>
                      <a14:foregroundMark x1="89333" y1="80889" x2="89333" y2="80889"/>
                      <a14:foregroundMark x1="89333" y1="81778" x2="63556" y2="92889"/>
                      <a14:foregroundMark x1="76000" y1="36000" x2="67556" y2="36889"/>
                      <a14:backgroundMark x1="13778" y1="17333" x2="12889" y2="23556"/>
                      <a14:backgroundMark x1="17333" y1="14667" x2="15111" y2="16889"/>
                      <a14:backgroundMark x1="12444" y1="23556" x2="12444" y2="27556"/>
                      <a14:backgroundMark x1="13778" y1="25778" x2="13778" y2="25778"/>
                      <a14:backgroundMark x1="12889" y1="25333" x2="12889" y2="25333"/>
                      <a14:backgroundMark x1="27111" y1="53778" x2="28000" y2="58222"/>
                      <a14:backgroundMark x1="28444" y1="44000" x2="28000" y2="50222"/>
                      <a14:backgroundMark x1="21778" y1="42667" x2="27111" y2="47111"/>
                      <a14:backgroundMark x1="19111" y1="40444" x2="23556" y2="43556"/>
                      <a14:backgroundMark x1="27556" y1="50667" x2="22667" y2="54667"/>
                      <a14:backgroundMark x1="21333" y1="61778" x2="16889" y2="67556"/>
                      <a14:backgroundMark x1="20889" y1="59556" x2="18667" y2="61333"/>
                      <a14:backgroundMark x1="56000" y1="28444" x2="51556" y2="36444"/>
                      <a14:backgroundMark x1="60889" y1="30222" x2="65095" y2="33281"/>
                      <a14:backgroundMark x1="73776" y1="32740" x2="76056" y2="33500"/>
                      <a14:backgroundMark x1="62667" y1="30667" x2="59111" y2="30222"/>
                      <a14:backgroundMark x1="65720" y1="34198" x2="65333" y2="34222"/>
                      <a14:backgroundMark x1="88852" y1="56658" x2="89309" y2="57673"/>
                      <a14:backgroundMark x1="91536" y1="80889" x2="91870" y2="84730"/>
                      <a14:backgroundMark x1="91507" y1="80551" x2="91536" y2="80889"/>
                      <a14:backgroundMark x1="37333" y1="79111" x2="52889" y2="86222"/>
                      <a14:backgroundMark x1="42667" y1="79111" x2="32889" y2="78222"/>
                      <a14:backgroundMark x1="52444" y1="89333" x2="58222" y2="89778"/>
                      <a14:backgroundMark x1="45333" y1="83556" x2="53778" y2="88000"/>
                      <a14:backgroundMark x1="70360" y1="97812" x2="67111" y2="99556"/>
                      <a14:backgroundMark x1="57333" y1="90667" x2="59556" y2="92444"/>
                      <a14:backgroundMark x1="18667" y1="39556" x2="20444" y2="39556"/>
                    </a14:backgroundRemoval>
                  </a14:imgEffect>
                </a14:imgLayer>
              </a14:imgProps>
            </a:ext>
            <a:ext uri="{28A0092B-C50C-407E-A947-70E740481C1C}">
              <a14:useLocalDpi xmlns:a14="http://schemas.microsoft.com/office/drawing/2010/main" val="0"/>
            </a:ext>
          </a:extLst>
        </a:blip>
        <a:stretch>
          <a:fillRect/>
        </a:stretch>
      </xdr:blipFill>
      <xdr:spPr>
        <a:xfrm rot="21049296">
          <a:off x="2421895" y="6991351"/>
          <a:ext cx="426082" cy="3809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101</xdr:col>
      <xdr:colOff>180975</xdr:colOff>
      <xdr:row>0</xdr:row>
      <xdr:rowOff>967715</xdr:rowOff>
    </xdr:to>
    <xdr:sp macro="" textlink="">
      <xdr:nvSpPr>
        <xdr:cNvPr id="2" name="長方形 215">
          <a:extLst>
            <a:ext uri="{FF2B5EF4-FFF2-40B4-BE49-F238E27FC236}">
              <a16:creationId xmlns:a16="http://schemas.microsoft.com/office/drawing/2014/main" id="{00000000-0008-0000-0400-000002000000}"/>
            </a:ext>
          </a:extLst>
        </xdr:cNvPr>
        <xdr:cNvSpPr/>
      </xdr:nvSpPr>
      <xdr:spPr>
        <a:xfrm>
          <a:off x="0" y="0"/>
          <a:ext cx="19088100" cy="96771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GB" sz="1100">
            <a:latin typeface="Meiryo UI" panose="020B0604030504040204" pitchFamily="50" charset="-128"/>
            <a:ea typeface="Meiryo UI" panose="020B0604030504040204" pitchFamily="50" charset="-128"/>
          </a:endParaRPr>
        </a:p>
      </xdr:txBody>
    </xdr:sp>
    <xdr:clientData/>
  </xdr:twoCellAnchor>
  <xdr:twoCellAnchor editAs="oneCell">
    <xdr:from>
      <xdr:col>1</xdr:col>
      <xdr:colOff>0</xdr:colOff>
      <xdr:row>21</xdr:row>
      <xdr:rowOff>0</xdr:rowOff>
    </xdr:from>
    <xdr:to>
      <xdr:col>2</xdr:col>
      <xdr:colOff>123825</xdr:colOff>
      <xdr:row>22</xdr:row>
      <xdr:rowOff>0</xdr:rowOff>
    </xdr:to>
    <xdr:sp macro="" textlink="">
      <xdr:nvSpPr>
        <xdr:cNvPr id="3"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400-000003000000}"/>
            </a:ext>
          </a:extLst>
        </xdr:cNvPr>
        <xdr:cNvSpPr/>
      </xdr:nvSpPr>
      <xdr:spPr bwMode="auto">
        <a:xfrm>
          <a:off x="180975" y="5857875"/>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xdr:oneCellAnchor>
    <xdr:from>
      <xdr:col>34</xdr:col>
      <xdr:colOff>104775</xdr:colOff>
      <xdr:row>21</xdr:row>
      <xdr:rowOff>0</xdr:rowOff>
    </xdr:from>
    <xdr:ext cx="304800" cy="200025"/>
    <xdr:sp macro="" textlink="">
      <xdr:nvSpPr>
        <xdr:cNvPr id="4"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400-000004000000}"/>
            </a:ext>
          </a:extLst>
        </xdr:cNvPr>
        <xdr:cNvSpPr/>
      </xdr:nvSpPr>
      <xdr:spPr bwMode="auto">
        <a:xfrm>
          <a:off x="6257925" y="5857875"/>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1</xdr:col>
      <xdr:colOff>138170</xdr:colOff>
      <xdr:row>0</xdr:row>
      <xdr:rowOff>154371</xdr:rowOff>
    </xdr:from>
    <xdr:to>
      <xdr:col>36</xdr:col>
      <xdr:colOff>1677</xdr:colOff>
      <xdr:row>0</xdr:row>
      <xdr:rowOff>835566</xdr:rowOff>
    </xdr:to>
    <xdr:grpSp>
      <xdr:nvGrpSpPr>
        <xdr:cNvPr id="6" name="グループ 216" descr="&quot;&quot;" title="休暇項目のチェックリスト">
          <a:extLst>
            <a:ext uri="{FF2B5EF4-FFF2-40B4-BE49-F238E27FC236}">
              <a16:creationId xmlns:a16="http://schemas.microsoft.com/office/drawing/2014/main" id="{00000000-0008-0000-0400-000006000000}"/>
            </a:ext>
          </a:extLst>
        </xdr:cNvPr>
        <xdr:cNvGrpSpPr/>
      </xdr:nvGrpSpPr>
      <xdr:grpSpPr>
        <a:xfrm>
          <a:off x="319145" y="154371"/>
          <a:ext cx="6197632" cy="681195"/>
          <a:chOff x="2791304" y="276225"/>
          <a:chExt cx="5409451" cy="977616"/>
        </a:xfrm>
      </xdr:grpSpPr>
      <xdr:grpSp>
        <xdr:nvGrpSpPr>
          <xdr:cNvPr id="7" name="休暇の項目のチェックリスト" descr="&quot;&quot;" title="休暇項目のチェックリスト">
            <a:extLst>
              <a:ext uri="{FF2B5EF4-FFF2-40B4-BE49-F238E27FC236}">
                <a16:creationId xmlns:a16="http://schemas.microsoft.com/office/drawing/2014/main" id="{00000000-0008-0000-0400-000007000000}"/>
              </a:ext>
            </a:extLst>
          </xdr:cNvPr>
          <xdr:cNvGrpSpPr/>
        </xdr:nvGrpSpPr>
        <xdr:grpSpPr>
          <a:xfrm>
            <a:off x="2799789" y="276225"/>
            <a:ext cx="5400966" cy="977616"/>
            <a:chOff x="3686175" y="152400"/>
            <a:chExt cx="3431015" cy="977616"/>
          </a:xfrm>
        </xdr:grpSpPr>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3686175" y="152400"/>
              <a:ext cx="2667000"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rtl="0"/>
              <a:r>
                <a:rPr lang="ja-JP" altLang="en-US" sz="2000" b="1" spc="50" baseline="0">
                  <a:solidFill>
                    <a:schemeClr val="bg1"/>
                  </a:solidFill>
                  <a:latin typeface="Meiryo UI" panose="020B0604030504040204" pitchFamily="50" charset="-128"/>
                  <a:ea typeface="Meiryo UI" panose="020B0604030504040204" pitchFamily="50" charset="-128"/>
                </a:rPr>
                <a:t>お支払い</a:t>
              </a:r>
              <a:endParaRPr lang="en-US" sz="2000" b="1" spc="50" baseline="0">
                <a:solidFill>
                  <a:schemeClr val="bg1"/>
                </a:solidFill>
                <a:latin typeface="Meiryo UI" panose="020B0604030504040204" pitchFamily="50" charset="-128"/>
                <a:ea typeface="Meiryo UI" panose="020B0604030504040204" pitchFamily="50" charset="-128"/>
              </a:endParaRPr>
            </a:p>
          </xdr:txBody>
        </xdr:sp>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3695196" y="704691"/>
              <a:ext cx="3421994" cy="425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rtl="0"/>
              <a:r>
                <a:rPr lang="ja-JP" altLang="en-US" sz="1400" spc="200" baseline="0">
                  <a:solidFill>
                    <a:schemeClr val="bg1"/>
                  </a:solidFill>
                  <a:latin typeface="Meiryo UI" panose="020B0604030504040204" pitchFamily="50" charset="-128"/>
                  <a:ea typeface="Meiryo UI" panose="020B0604030504040204" pitchFamily="50" charset="-128"/>
                  <a:cs typeface="Arial" pitchFamily="34" charset="0"/>
                </a:rPr>
                <a:t>お支払い方法を選択してください</a:t>
              </a:r>
              <a:endParaRPr lang="en-US" sz="1400" spc="200" baseline="0">
                <a:solidFill>
                  <a:schemeClr val="bg1"/>
                </a:solidFill>
                <a:latin typeface="Meiryo UI" panose="020B0604030504040204" pitchFamily="50" charset="-128"/>
                <a:ea typeface="Meiryo UI" panose="020B0604030504040204" pitchFamily="50" charset="-128"/>
                <a:cs typeface="Arial" pitchFamily="34" charset="0"/>
              </a:endParaRPr>
            </a:p>
          </xdr:txBody>
        </xdr:sp>
      </xdr:grpSp>
      <xdr:cxnSp macro="">
        <xdr:nvCxnSpPr>
          <xdr:cNvPr id="8" name="直線​​コネクタ 320">
            <a:extLst>
              <a:ext uri="{FF2B5EF4-FFF2-40B4-BE49-F238E27FC236}">
                <a16:creationId xmlns:a16="http://schemas.microsoft.com/office/drawing/2014/main" id="{00000000-0008-0000-0400-000008000000}"/>
              </a:ext>
            </a:extLst>
          </xdr:cNvPr>
          <xdr:cNvCxnSpPr/>
        </xdr:nvCxnSpPr>
        <xdr:spPr>
          <a:xfrm>
            <a:off x="2791304" y="795683"/>
            <a:ext cx="3728627" cy="0"/>
          </a:xfrm>
          <a:prstGeom prst="line">
            <a:avLst/>
          </a:prstGeom>
          <a:ln>
            <a:solidFill>
              <a:schemeClr val="bg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31</xdr:col>
      <xdr:colOff>95251</xdr:colOff>
      <xdr:row>0</xdr:row>
      <xdr:rowOff>114300</xdr:rowOff>
    </xdr:from>
    <xdr:to>
      <xdr:col>42</xdr:col>
      <xdr:colOff>47627</xdr:colOff>
      <xdr:row>0</xdr:row>
      <xdr:rowOff>838200</xdr:rowOff>
    </xdr:to>
    <xdr:sp macro="" textlink="">
      <xdr:nvSpPr>
        <xdr:cNvPr id="21" name="四角形: 角を丸くする 20">
          <a:hlinkClick xmlns:r="http://schemas.openxmlformats.org/officeDocument/2006/relationships" r:id="rId1"/>
          <a:extLst>
            <a:ext uri="{FF2B5EF4-FFF2-40B4-BE49-F238E27FC236}">
              <a16:creationId xmlns:a16="http://schemas.microsoft.com/office/drawing/2014/main" id="{00000000-0008-0000-0400-000015000000}"/>
            </a:ext>
          </a:extLst>
        </xdr:cNvPr>
        <xdr:cNvSpPr/>
      </xdr:nvSpPr>
      <xdr:spPr>
        <a:xfrm>
          <a:off x="5705476" y="114300"/>
          <a:ext cx="1943101" cy="723900"/>
        </a:xfrm>
        <a:prstGeom prst="roundRect">
          <a:avLst/>
        </a:prstGeom>
        <a:solidFill>
          <a:srgbClr val="95B3C6"/>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rPr>
            <a:t>もくじ</a:t>
          </a:r>
          <a:endParaRPr kumimoji="1" lang="en-US" altLang="ja-JP" sz="1600" b="1">
            <a:solidFill>
              <a:schemeClr val="bg1"/>
            </a:solidFill>
            <a:latin typeface="Meiryo UI" panose="020B0604030504040204" pitchFamily="50" charset="-128"/>
            <a:ea typeface="Meiryo UI" panose="020B0604030504040204" pitchFamily="50" charset="-128"/>
          </a:endParaRPr>
        </a:p>
        <a:p>
          <a:pPr algn="ctr"/>
          <a:r>
            <a:rPr kumimoji="1" lang="ja-JP" altLang="en-US" sz="1000">
              <a:solidFill>
                <a:schemeClr val="tx1">
                  <a:lumMod val="75000"/>
                  <a:lumOff val="25000"/>
                </a:schemeClr>
              </a:solidFill>
              <a:latin typeface="Meiryo UI" panose="020B0604030504040204" pitchFamily="50" charset="-128"/>
              <a:ea typeface="Meiryo UI" panose="020B0604030504040204" pitchFamily="50" charset="-128"/>
            </a:rPr>
            <a:t>最初のページに戻ります</a:t>
          </a:r>
        </a:p>
      </xdr:txBody>
    </xdr:sp>
    <xdr:clientData/>
  </xdr:twoCellAnchor>
  <xdr:twoCellAnchor>
    <xdr:from>
      <xdr:col>43</xdr:col>
      <xdr:colOff>28575</xdr:colOff>
      <xdr:row>0</xdr:row>
      <xdr:rowOff>133350</xdr:rowOff>
    </xdr:from>
    <xdr:to>
      <xdr:col>53</xdr:col>
      <xdr:colOff>161926</xdr:colOff>
      <xdr:row>0</xdr:row>
      <xdr:rowOff>857250</xdr:rowOff>
    </xdr:to>
    <xdr:sp macro="" textlink="">
      <xdr:nvSpPr>
        <xdr:cNvPr id="22" name="四角形: 角を丸くする 21">
          <a:hlinkClick xmlns:r="http://schemas.openxmlformats.org/officeDocument/2006/relationships" r:id="rId2"/>
          <a:extLst>
            <a:ext uri="{FF2B5EF4-FFF2-40B4-BE49-F238E27FC236}">
              <a16:creationId xmlns:a16="http://schemas.microsoft.com/office/drawing/2014/main" id="{00000000-0008-0000-0400-000016000000}"/>
            </a:ext>
          </a:extLst>
        </xdr:cNvPr>
        <xdr:cNvSpPr/>
      </xdr:nvSpPr>
      <xdr:spPr>
        <a:xfrm>
          <a:off x="7810500" y="133350"/>
          <a:ext cx="1943101" cy="723900"/>
        </a:xfrm>
        <a:prstGeom prst="roundRect">
          <a:avLst/>
        </a:prstGeom>
        <a:solidFill>
          <a:srgbClr val="5888A6"/>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rPr>
            <a:t>オーダーシート</a:t>
          </a:r>
          <a:endParaRPr kumimoji="1" lang="en-US" altLang="ja-JP" sz="1600" b="1">
            <a:solidFill>
              <a:schemeClr val="bg1"/>
            </a:solidFill>
            <a:latin typeface="Meiryo UI" panose="020B0604030504040204" pitchFamily="50" charset="-128"/>
            <a:ea typeface="Meiryo UI" panose="020B0604030504040204" pitchFamily="50" charset="-128"/>
          </a:endParaRPr>
        </a:p>
        <a:p>
          <a:pPr algn="ctr"/>
          <a:r>
            <a:rPr kumimoji="1" lang="ja-JP" altLang="en-US" sz="1000">
              <a:solidFill>
                <a:schemeClr val="bg1"/>
              </a:solidFill>
              <a:latin typeface="Meiryo UI" panose="020B0604030504040204" pitchFamily="50" charset="-128"/>
              <a:ea typeface="Meiryo UI" panose="020B0604030504040204" pitchFamily="50" charset="-128"/>
            </a:rPr>
            <a:t>ご注文情報に戻る</a:t>
          </a:r>
        </a:p>
      </xdr:txBody>
    </xdr:sp>
    <xdr:clientData/>
  </xdr:twoCellAnchor>
  <xdr:oneCellAnchor>
    <xdr:from>
      <xdr:col>23</xdr:col>
      <xdr:colOff>72366</xdr:colOff>
      <xdr:row>0</xdr:row>
      <xdr:rowOff>205924</xdr:rowOff>
    </xdr:from>
    <xdr:ext cx="472156" cy="608878"/>
    <xdr:grpSp>
      <xdr:nvGrpSpPr>
        <xdr:cNvPr id="23" name="グループ 131">
          <a:extLst>
            <a:ext uri="{FF2B5EF4-FFF2-40B4-BE49-F238E27FC236}">
              <a16:creationId xmlns:a16="http://schemas.microsoft.com/office/drawing/2014/main" id="{00000000-0008-0000-0400-000017000000}"/>
            </a:ext>
          </a:extLst>
        </xdr:cNvPr>
        <xdr:cNvGrpSpPr/>
      </xdr:nvGrpSpPr>
      <xdr:grpSpPr>
        <a:xfrm rot="434672">
          <a:off x="4234791" y="205924"/>
          <a:ext cx="472156" cy="608878"/>
          <a:chOff x="7297087" y="3372247"/>
          <a:chExt cx="236538" cy="318918"/>
        </a:xfrm>
      </xdr:grpSpPr>
      <xdr:sp macro="" textlink="">
        <xdr:nvSpPr>
          <xdr:cNvPr id="24" name="フリーフォーム 28">
            <a:extLst>
              <a:ext uri="{FF2B5EF4-FFF2-40B4-BE49-F238E27FC236}">
                <a16:creationId xmlns:a16="http://schemas.microsoft.com/office/drawing/2014/main" id="{00000000-0008-0000-0400-000018000000}"/>
              </a:ext>
            </a:extLst>
          </xdr:cNvPr>
          <xdr:cNvSpPr>
            <a:spLocks/>
          </xdr:cNvSpPr>
        </xdr:nvSpPr>
        <xdr:spPr bwMode="auto">
          <a:xfrm>
            <a:off x="7297087" y="3372247"/>
            <a:ext cx="236538" cy="318918"/>
          </a:xfrm>
          <a:custGeom>
            <a:avLst/>
            <a:gdLst>
              <a:gd name="T0" fmla="*/ 0 w 290"/>
              <a:gd name="T1" fmla="*/ 0 h 391"/>
              <a:gd name="T2" fmla="*/ 0 w 290"/>
              <a:gd name="T3" fmla="*/ 391 h 391"/>
              <a:gd name="T4" fmla="*/ 34 w 290"/>
              <a:gd name="T5" fmla="*/ 365 h 391"/>
              <a:gd name="T6" fmla="*/ 73 w 290"/>
              <a:gd name="T7" fmla="*/ 388 h 391"/>
              <a:gd name="T8" fmla="*/ 107 w 290"/>
              <a:gd name="T9" fmla="*/ 362 h 391"/>
              <a:gd name="T10" fmla="*/ 146 w 290"/>
              <a:gd name="T11" fmla="*/ 385 h 391"/>
              <a:gd name="T12" fmla="*/ 179 w 290"/>
              <a:gd name="T13" fmla="*/ 359 h 391"/>
              <a:gd name="T14" fmla="*/ 218 w 290"/>
              <a:gd name="T15" fmla="*/ 382 h 391"/>
              <a:gd name="T16" fmla="*/ 251 w 290"/>
              <a:gd name="T17" fmla="*/ 356 h 391"/>
              <a:gd name="T18" fmla="*/ 290 w 290"/>
              <a:gd name="T19" fmla="*/ 379 h 391"/>
              <a:gd name="T20" fmla="*/ 290 w 290"/>
              <a:gd name="T21" fmla="*/ 0 h 391"/>
              <a:gd name="T22" fmla="*/ 0 w 290"/>
              <a:gd name="T23" fmla="*/ 0 h 3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90" h="391">
                <a:moveTo>
                  <a:pt x="0" y="0"/>
                </a:moveTo>
                <a:lnTo>
                  <a:pt x="0" y="391"/>
                </a:lnTo>
                <a:lnTo>
                  <a:pt x="34" y="365"/>
                </a:lnTo>
                <a:lnTo>
                  <a:pt x="73" y="388"/>
                </a:lnTo>
                <a:lnTo>
                  <a:pt x="107" y="362"/>
                </a:lnTo>
                <a:lnTo>
                  <a:pt x="146" y="385"/>
                </a:lnTo>
                <a:lnTo>
                  <a:pt x="179" y="359"/>
                </a:lnTo>
                <a:lnTo>
                  <a:pt x="218" y="382"/>
                </a:lnTo>
                <a:lnTo>
                  <a:pt x="251" y="356"/>
                </a:lnTo>
                <a:lnTo>
                  <a:pt x="290" y="379"/>
                </a:lnTo>
                <a:lnTo>
                  <a:pt x="290" y="0"/>
                </a:lnTo>
                <a:lnTo>
                  <a:pt x="0" y="0"/>
                </a:lnTo>
                <a:close/>
              </a:path>
            </a:pathLst>
          </a:custGeom>
          <a:solidFill>
            <a:schemeClr val="accent1">
              <a:lumMod val="20000"/>
              <a:lumOff val="8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5" name="長方形 152">
            <a:extLst>
              <a:ext uri="{FF2B5EF4-FFF2-40B4-BE49-F238E27FC236}">
                <a16:creationId xmlns:a16="http://schemas.microsoft.com/office/drawing/2014/main" id="{00000000-0008-0000-0400-000019000000}"/>
              </a:ext>
            </a:extLst>
          </xdr:cNvPr>
          <xdr:cNvSpPr>
            <a:spLocks noChangeArrowheads="1"/>
          </xdr:cNvSpPr>
        </xdr:nvSpPr>
        <xdr:spPr bwMode="auto">
          <a:xfrm>
            <a:off x="7322372" y="3405719"/>
            <a:ext cx="185968" cy="23594"/>
          </a:xfrm>
          <a:prstGeom prst="rect">
            <a:avLst/>
          </a:prstGeom>
          <a:solidFill>
            <a:schemeClr val="accent1">
              <a:lumMod val="75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6" name="長方形 153">
            <a:extLst>
              <a:ext uri="{FF2B5EF4-FFF2-40B4-BE49-F238E27FC236}">
                <a16:creationId xmlns:a16="http://schemas.microsoft.com/office/drawing/2014/main" id="{00000000-0008-0000-0400-00001A000000}"/>
              </a:ext>
            </a:extLst>
          </xdr:cNvPr>
          <xdr:cNvSpPr>
            <a:spLocks noChangeArrowheads="1"/>
          </xdr:cNvSpPr>
        </xdr:nvSpPr>
        <xdr:spPr bwMode="auto">
          <a:xfrm>
            <a:off x="7322372" y="3456289"/>
            <a:ext cx="185968" cy="23594"/>
          </a:xfrm>
          <a:prstGeom prst="rect">
            <a:avLst/>
          </a:prstGeom>
          <a:solidFill>
            <a:schemeClr val="accent1">
              <a:lumMod val="75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7" name="長方形 154">
            <a:extLst>
              <a:ext uri="{FF2B5EF4-FFF2-40B4-BE49-F238E27FC236}">
                <a16:creationId xmlns:a16="http://schemas.microsoft.com/office/drawing/2014/main" id="{00000000-0008-0000-0400-00001B000000}"/>
              </a:ext>
            </a:extLst>
          </xdr:cNvPr>
          <xdr:cNvSpPr>
            <a:spLocks noChangeArrowheads="1"/>
          </xdr:cNvSpPr>
        </xdr:nvSpPr>
        <xdr:spPr bwMode="auto">
          <a:xfrm>
            <a:off x="7322372" y="3506859"/>
            <a:ext cx="185968" cy="23594"/>
          </a:xfrm>
          <a:prstGeom prst="rect">
            <a:avLst/>
          </a:prstGeom>
          <a:solidFill>
            <a:schemeClr val="accent1">
              <a:lumMod val="75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8" name="長方形 155">
            <a:extLst>
              <a:ext uri="{FF2B5EF4-FFF2-40B4-BE49-F238E27FC236}">
                <a16:creationId xmlns:a16="http://schemas.microsoft.com/office/drawing/2014/main" id="{00000000-0008-0000-0400-00001C000000}"/>
              </a:ext>
            </a:extLst>
          </xdr:cNvPr>
          <xdr:cNvSpPr>
            <a:spLocks noChangeArrowheads="1"/>
          </xdr:cNvSpPr>
        </xdr:nvSpPr>
        <xdr:spPr bwMode="auto">
          <a:xfrm>
            <a:off x="7322372" y="3557429"/>
            <a:ext cx="185968" cy="23594"/>
          </a:xfrm>
          <a:prstGeom prst="rect">
            <a:avLst/>
          </a:prstGeom>
          <a:solidFill>
            <a:schemeClr val="accent1">
              <a:lumMod val="75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29" name="長方形 156">
            <a:extLst>
              <a:ext uri="{FF2B5EF4-FFF2-40B4-BE49-F238E27FC236}">
                <a16:creationId xmlns:a16="http://schemas.microsoft.com/office/drawing/2014/main" id="{00000000-0008-0000-0400-00001D000000}"/>
              </a:ext>
            </a:extLst>
          </xdr:cNvPr>
          <xdr:cNvSpPr>
            <a:spLocks noChangeArrowheads="1"/>
          </xdr:cNvSpPr>
        </xdr:nvSpPr>
        <xdr:spPr bwMode="auto">
          <a:xfrm>
            <a:off x="7415356" y="3608745"/>
            <a:ext cx="92984" cy="22919"/>
          </a:xfrm>
          <a:prstGeom prst="rect">
            <a:avLst/>
          </a:prstGeom>
          <a:solidFill>
            <a:schemeClr val="accent1">
              <a:lumMod val="75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oneCellAnchor>
  <xdr:oneCellAnchor>
    <xdr:from>
      <xdr:col>20</xdr:col>
      <xdr:colOff>69259</xdr:colOff>
      <xdr:row>0</xdr:row>
      <xdr:rowOff>323850</xdr:rowOff>
    </xdr:from>
    <xdr:ext cx="627011" cy="452512"/>
    <xdr:grpSp>
      <xdr:nvGrpSpPr>
        <xdr:cNvPr id="30" name="グループ 132">
          <a:extLst>
            <a:ext uri="{FF2B5EF4-FFF2-40B4-BE49-F238E27FC236}">
              <a16:creationId xmlns:a16="http://schemas.microsoft.com/office/drawing/2014/main" id="{00000000-0008-0000-0400-00001E000000}"/>
            </a:ext>
          </a:extLst>
        </xdr:cNvPr>
        <xdr:cNvGrpSpPr/>
      </xdr:nvGrpSpPr>
      <xdr:grpSpPr>
        <a:xfrm rot="983998">
          <a:off x="3688759" y="323850"/>
          <a:ext cx="627011" cy="452512"/>
          <a:chOff x="4645025" y="3119263"/>
          <a:chExt cx="678216" cy="487537"/>
        </a:xfrm>
      </xdr:grpSpPr>
      <xdr:grpSp>
        <xdr:nvGrpSpPr>
          <xdr:cNvPr id="31" name="グループ 133">
            <a:extLst>
              <a:ext uri="{FF2B5EF4-FFF2-40B4-BE49-F238E27FC236}">
                <a16:creationId xmlns:a16="http://schemas.microsoft.com/office/drawing/2014/main" id="{00000000-0008-0000-0400-00001F000000}"/>
              </a:ext>
            </a:extLst>
          </xdr:cNvPr>
          <xdr:cNvGrpSpPr/>
        </xdr:nvGrpSpPr>
        <xdr:grpSpPr>
          <a:xfrm>
            <a:off x="4645025" y="3314700"/>
            <a:ext cx="563563" cy="292100"/>
            <a:chOff x="4645025" y="3314700"/>
            <a:chExt cx="563563" cy="292100"/>
          </a:xfrm>
        </xdr:grpSpPr>
        <xdr:sp macro="" textlink="">
          <xdr:nvSpPr>
            <xdr:cNvPr id="44" name="長方形 146">
              <a:extLst>
                <a:ext uri="{FF2B5EF4-FFF2-40B4-BE49-F238E27FC236}">
                  <a16:creationId xmlns:a16="http://schemas.microsoft.com/office/drawing/2014/main" id="{00000000-0008-0000-0400-00002C000000}"/>
                </a:ext>
              </a:extLst>
            </xdr:cNvPr>
            <xdr:cNvSpPr>
              <a:spLocks noChangeArrowheads="1"/>
            </xdr:cNvSpPr>
          </xdr:nvSpPr>
          <xdr:spPr bwMode="auto">
            <a:xfrm>
              <a:off x="4645025" y="3314700"/>
              <a:ext cx="563563" cy="292100"/>
            </a:xfrm>
            <a:prstGeom prst="rect">
              <a:avLst/>
            </a:prstGeom>
            <a:solidFill>
              <a:schemeClr val="bg1"/>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 name="フリーフォーム 38">
              <a:extLst>
                <a:ext uri="{FF2B5EF4-FFF2-40B4-BE49-F238E27FC236}">
                  <a16:creationId xmlns:a16="http://schemas.microsoft.com/office/drawing/2014/main" id="{00000000-0008-0000-0400-00002D000000}"/>
                </a:ext>
              </a:extLst>
            </xdr:cNvPr>
            <xdr:cNvSpPr>
              <a:spLocks noEditPoints="1"/>
            </xdr:cNvSpPr>
          </xdr:nvSpPr>
          <xdr:spPr bwMode="auto">
            <a:xfrm>
              <a:off x="4668838" y="3338513"/>
              <a:ext cx="515938" cy="244475"/>
            </a:xfrm>
            <a:custGeom>
              <a:avLst/>
              <a:gdLst>
                <a:gd name="T0" fmla="*/ 565 w 3805"/>
                <a:gd name="T1" fmla="*/ 0 h 1806"/>
                <a:gd name="T2" fmla="*/ 0 w 3805"/>
                <a:gd name="T3" fmla="*/ 451 h 1806"/>
                <a:gd name="T4" fmla="*/ 0 w 3805"/>
                <a:gd name="T5" fmla="*/ 1354 h 1806"/>
                <a:gd name="T6" fmla="*/ 565 w 3805"/>
                <a:gd name="T7" fmla="*/ 1806 h 1806"/>
                <a:gd name="T8" fmla="*/ 3805 w 3805"/>
                <a:gd name="T9" fmla="*/ 1806 h 1806"/>
                <a:gd name="T10" fmla="*/ 3805 w 3805"/>
                <a:gd name="T11" fmla="*/ 566 h 1806"/>
                <a:gd name="T12" fmla="*/ 3308 w 3805"/>
                <a:gd name="T13" fmla="*/ 0 h 1806"/>
                <a:gd name="T14" fmla="*/ 532 w 3805"/>
                <a:gd name="T15" fmla="*/ 1668 h 1806"/>
                <a:gd name="T16" fmla="*/ 520 w 3805"/>
                <a:gd name="T17" fmla="*/ 1633 h 1806"/>
                <a:gd name="T18" fmla="*/ 508 w 3805"/>
                <a:gd name="T19" fmla="*/ 1606 h 1806"/>
                <a:gd name="T20" fmla="*/ 492 w 3805"/>
                <a:gd name="T21" fmla="*/ 1574 h 1806"/>
                <a:gd name="T22" fmla="*/ 479 w 3805"/>
                <a:gd name="T23" fmla="*/ 1549 h 1806"/>
                <a:gd name="T24" fmla="*/ 456 w 3805"/>
                <a:gd name="T25" fmla="*/ 1513 h 1806"/>
                <a:gd name="T26" fmla="*/ 438 w 3805"/>
                <a:gd name="T27" fmla="*/ 1489 h 1806"/>
                <a:gd name="T28" fmla="*/ 416 w 3805"/>
                <a:gd name="T29" fmla="*/ 1461 h 1806"/>
                <a:gd name="T30" fmla="*/ 396 w 3805"/>
                <a:gd name="T31" fmla="*/ 1439 h 1806"/>
                <a:gd name="T32" fmla="*/ 361 w 3805"/>
                <a:gd name="T33" fmla="*/ 1404 h 1806"/>
                <a:gd name="T34" fmla="*/ 333 w 3805"/>
                <a:gd name="T35" fmla="*/ 1380 h 1806"/>
                <a:gd name="T36" fmla="*/ 310 w 3805"/>
                <a:gd name="T37" fmla="*/ 1362 h 1806"/>
                <a:gd name="T38" fmla="*/ 280 w 3805"/>
                <a:gd name="T39" fmla="*/ 1341 h 1806"/>
                <a:gd name="T40" fmla="*/ 255 w 3805"/>
                <a:gd name="T41" fmla="*/ 1326 h 1806"/>
                <a:gd name="T42" fmla="*/ 219 w 3805"/>
                <a:gd name="T43" fmla="*/ 1306 h 1806"/>
                <a:gd name="T44" fmla="*/ 192 w 3805"/>
                <a:gd name="T45" fmla="*/ 1294 h 1806"/>
                <a:gd name="T46" fmla="*/ 159 w 3805"/>
                <a:gd name="T47" fmla="*/ 1280 h 1806"/>
                <a:gd name="T48" fmla="*/ 132 w 3805"/>
                <a:gd name="T49" fmla="*/ 1271 h 1806"/>
                <a:gd name="T50" fmla="*/ 132 w 3805"/>
                <a:gd name="T51" fmla="*/ 535 h 1806"/>
                <a:gd name="T52" fmla="*/ 159 w 3805"/>
                <a:gd name="T53" fmla="*/ 525 h 1806"/>
                <a:gd name="T54" fmla="*/ 192 w 3805"/>
                <a:gd name="T55" fmla="*/ 512 h 1806"/>
                <a:gd name="T56" fmla="*/ 219 w 3805"/>
                <a:gd name="T57" fmla="*/ 500 h 1806"/>
                <a:gd name="T58" fmla="*/ 255 w 3805"/>
                <a:gd name="T59" fmla="*/ 480 h 1806"/>
                <a:gd name="T60" fmla="*/ 280 w 3805"/>
                <a:gd name="T61" fmla="*/ 465 h 1806"/>
                <a:gd name="T62" fmla="*/ 310 w 3805"/>
                <a:gd name="T63" fmla="*/ 444 h 1806"/>
                <a:gd name="T64" fmla="*/ 333 w 3805"/>
                <a:gd name="T65" fmla="*/ 426 h 1806"/>
                <a:gd name="T66" fmla="*/ 361 w 3805"/>
                <a:gd name="T67" fmla="*/ 402 h 1806"/>
                <a:gd name="T68" fmla="*/ 396 w 3805"/>
                <a:gd name="T69" fmla="*/ 367 h 1806"/>
                <a:gd name="T70" fmla="*/ 416 w 3805"/>
                <a:gd name="T71" fmla="*/ 344 h 1806"/>
                <a:gd name="T72" fmla="*/ 438 w 3805"/>
                <a:gd name="T73" fmla="*/ 317 h 1806"/>
                <a:gd name="T74" fmla="*/ 456 w 3805"/>
                <a:gd name="T75" fmla="*/ 293 h 1806"/>
                <a:gd name="T76" fmla="*/ 479 w 3805"/>
                <a:gd name="T77" fmla="*/ 257 h 1806"/>
                <a:gd name="T78" fmla="*/ 492 w 3805"/>
                <a:gd name="T79" fmla="*/ 232 h 1806"/>
                <a:gd name="T80" fmla="*/ 508 w 3805"/>
                <a:gd name="T81" fmla="*/ 200 h 1806"/>
                <a:gd name="T82" fmla="*/ 520 w 3805"/>
                <a:gd name="T83" fmla="*/ 173 h 1806"/>
                <a:gd name="T84" fmla="*/ 532 w 3805"/>
                <a:gd name="T85" fmla="*/ 138 h 1806"/>
                <a:gd name="T86" fmla="*/ 3264 w 3805"/>
                <a:gd name="T87" fmla="*/ 112 h 1806"/>
                <a:gd name="T88" fmla="*/ 3693 w 3805"/>
                <a:gd name="T89" fmla="*/ 1265 h 1806"/>
                <a:gd name="T90" fmla="*/ 3652 w 3805"/>
                <a:gd name="T91" fmla="*/ 1278 h 1806"/>
                <a:gd name="T92" fmla="*/ 3625 w 3805"/>
                <a:gd name="T93" fmla="*/ 1288 h 1806"/>
                <a:gd name="T94" fmla="*/ 3593 w 3805"/>
                <a:gd name="T95" fmla="*/ 1303 h 1806"/>
                <a:gd name="T96" fmla="*/ 3567 w 3805"/>
                <a:gd name="T97" fmla="*/ 1316 h 1806"/>
                <a:gd name="T98" fmla="*/ 3530 w 3805"/>
                <a:gd name="T99" fmla="*/ 1338 h 1806"/>
                <a:gd name="T100" fmla="*/ 3506 w 3805"/>
                <a:gd name="T101" fmla="*/ 1354 h 1806"/>
                <a:gd name="T102" fmla="*/ 3478 w 3805"/>
                <a:gd name="T103" fmla="*/ 1375 h 1806"/>
                <a:gd name="T104" fmla="*/ 3454 w 3805"/>
                <a:gd name="T105" fmla="*/ 1394 h 1806"/>
                <a:gd name="T106" fmla="*/ 3423 w 3805"/>
                <a:gd name="T107" fmla="*/ 1424 h 1806"/>
                <a:gd name="T108" fmla="*/ 3393 w 3805"/>
                <a:gd name="T109" fmla="*/ 1455 h 1806"/>
                <a:gd name="T110" fmla="*/ 3374 w 3805"/>
                <a:gd name="T111" fmla="*/ 1478 h 1806"/>
                <a:gd name="T112" fmla="*/ 3353 w 3805"/>
                <a:gd name="T113" fmla="*/ 1506 h 1806"/>
                <a:gd name="T114" fmla="*/ 3337 w 3805"/>
                <a:gd name="T115" fmla="*/ 1531 h 1806"/>
                <a:gd name="T116" fmla="*/ 3315 w 3805"/>
                <a:gd name="T117" fmla="*/ 1568 h 1806"/>
                <a:gd name="T118" fmla="*/ 3302 w 3805"/>
                <a:gd name="T119" fmla="*/ 1594 h 1806"/>
                <a:gd name="T120" fmla="*/ 3288 w 3805"/>
                <a:gd name="T121" fmla="*/ 1625 h 1806"/>
                <a:gd name="T122" fmla="*/ 3277 w 3805"/>
                <a:gd name="T123" fmla="*/ 1653 h 1806"/>
                <a:gd name="T124" fmla="*/ 3264 w 3805"/>
                <a:gd name="T125" fmla="*/ 1694 h 18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3805" h="1806">
                  <a:moveTo>
                    <a:pt x="3308" y="0"/>
                  </a:moveTo>
                  <a:cubicBezTo>
                    <a:pt x="3239" y="0"/>
                    <a:pt x="3239" y="0"/>
                    <a:pt x="3239" y="0"/>
                  </a:cubicBezTo>
                  <a:cubicBezTo>
                    <a:pt x="565" y="0"/>
                    <a:pt x="565" y="0"/>
                    <a:pt x="565" y="0"/>
                  </a:cubicBezTo>
                  <a:cubicBezTo>
                    <a:pt x="451" y="0"/>
                    <a:pt x="451" y="0"/>
                    <a:pt x="451" y="0"/>
                  </a:cubicBezTo>
                  <a:cubicBezTo>
                    <a:pt x="0" y="0"/>
                    <a:pt x="0" y="0"/>
                    <a:pt x="0" y="0"/>
                  </a:cubicBezTo>
                  <a:cubicBezTo>
                    <a:pt x="0" y="451"/>
                    <a:pt x="0" y="451"/>
                    <a:pt x="0" y="451"/>
                  </a:cubicBezTo>
                  <a:cubicBezTo>
                    <a:pt x="0" y="566"/>
                    <a:pt x="0" y="566"/>
                    <a:pt x="0" y="566"/>
                  </a:cubicBezTo>
                  <a:cubicBezTo>
                    <a:pt x="0" y="1240"/>
                    <a:pt x="0" y="1240"/>
                    <a:pt x="0" y="1240"/>
                  </a:cubicBezTo>
                  <a:cubicBezTo>
                    <a:pt x="0" y="1354"/>
                    <a:pt x="0" y="1354"/>
                    <a:pt x="0" y="1354"/>
                  </a:cubicBezTo>
                  <a:cubicBezTo>
                    <a:pt x="0" y="1806"/>
                    <a:pt x="0" y="1806"/>
                    <a:pt x="0" y="1806"/>
                  </a:cubicBezTo>
                  <a:cubicBezTo>
                    <a:pt x="451" y="1806"/>
                    <a:pt x="451" y="1806"/>
                    <a:pt x="451" y="1806"/>
                  </a:cubicBezTo>
                  <a:cubicBezTo>
                    <a:pt x="565" y="1806"/>
                    <a:pt x="565" y="1806"/>
                    <a:pt x="565" y="1806"/>
                  </a:cubicBezTo>
                  <a:cubicBezTo>
                    <a:pt x="3239" y="1806"/>
                    <a:pt x="3239" y="1806"/>
                    <a:pt x="3239" y="1806"/>
                  </a:cubicBezTo>
                  <a:cubicBezTo>
                    <a:pt x="3354" y="1806"/>
                    <a:pt x="3354" y="1806"/>
                    <a:pt x="3354" y="1806"/>
                  </a:cubicBezTo>
                  <a:cubicBezTo>
                    <a:pt x="3805" y="1806"/>
                    <a:pt x="3805" y="1806"/>
                    <a:pt x="3805" y="1806"/>
                  </a:cubicBezTo>
                  <a:cubicBezTo>
                    <a:pt x="3805" y="1354"/>
                    <a:pt x="3805" y="1354"/>
                    <a:pt x="3805" y="1354"/>
                  </a:cubicBezTo>
                  <a:cubicBezTo>
                    <a:pt x="3805" y="1240"/>
                    <a:pt x="3805" y="1240"/>
                    <a:pt x="3805" y="1240"/>
                  </a:cubicBezTo>
                  <a:cubicBezTo>
                    <a:pt x="3805" y="566"/>
                    <a:pt x="3805" y="566"/>
                    <a:pt x="3805" y="566"/>
                  </a:cubicBezTo>
                  <a:cubicBezTo>
                    <a:pt x="3805" y="497"/>
                    <a:pt x="3805" y="497"/>
                    <a:pt x="3805" y="497"/>
                  </a:cubicBezTo>
                  <a:cubicBezTo>
                    <a:pt x="3805" y="0"/>
                    <a:pt x="3805" y="0"/>
                    <a:pt x="3805" y="0"/>
                  </a:cubicBezTo>
                  <a:lnTo>
                    <a:pt x="3308" y="0"/>
                  </a:lnTo>
                  <a:close/>
                  <a:moveTo>
                    <a:pt x="540" y="1694"/>
                  </a:moveTo>
                  <a:cubicBezTo>
                    <a:pt x="538" y="1687"/>
                    <a:pt x="536" y="1680"/>
                    <a:pt x="534" y="1673"/>
                  </a:cubicBezTo>
                  <a:cubicBezTo>
                    <a:pt x="534" y="1671"/>
                    <a:pt x="533" y="1670"/>
                    <a:pt x="532" y="1668"/>
                  </a:cubicBezTo>
                  <a:cubicBezTo>
                    <a:pt x="531" y="1663"/>
                    <a:pt x="529" y="1658"/>
                    <a:pt x="527" y="1653"/>
                  </a:cubicBezTo>
                  <a:cubicBezTo>
                    <a:pt x="526" y="1651"/>
                    <a:pt x="525" y="1648"/>
                    <a:pt x="525" y="1646"/>
                  </a:cubicBezTo>
                  <a:cubicBezTo>
                    <a:pt x="523" y="1642"/>
                    <a:pt x="521" y="1637"/>
                    <a:pt x="520" y="1633"/>
                  </a:cubicBezTo>
                  <a:cubicBezTo>
                    <a:pt x="519" y="1631"/>
                    <a:pt x="518" y="1628"/>
                    <a:pt x="517" y="1625"/>
                  </a:cubicBezTo>
                  <a:cubicBezTo>
                    <a:pt x="515" y="1621"/>
                    <a:pt x="513" y="1617"/>
                    <a:pt x="511" y="1613"/>
                  </a:cubicBezTo>
                  <a:cubicBezTo>
                    <a:pt x="510" y="1611"/>
                    <a:pt x="509" y="1608"/>
                    <a:pt x="508" y="1606"/>
                  </a:cubicBezTo>
                  <a:cubicBezTo>
                    <a:pt x="506" y="1602"/>
                    <a:pt x="504" y="1598"/>
                    <a:pt x="502" y="1594"/>
                  </a:cubicBezTo>
                  <a:cubicBezTo>
                    <a:pt x="501" y="1591"/>
                    <a:pt x="500" y="1589"/>
                    <a:pt x="499" y="1586"/>
                  </a:cubicBezTo>
                  <a:cubicBezTo>
                    <a:pt x="497" y="1582"/>
                    <a:pt x="494" y="1578"/>
                    <a:pt x="492" y="1574"/>
                  </a:cubicBezTo>
                  <a:cubicBezTo>
                    <a:pt x="491" y="1572"/>
                    <a:pt x="490" y="1570"/>
                    <a:pt x="489" y="1568"/>
                  </a:cubicBezTo>
                  <a:cubicBezTo>
                    <a:pt x="486" y="1562"/>
                    <a:pt x="482" y="1556"/>
                    <a:pt x="479" y="1550"/>
                  </a:cubicBezTo>
                  <a:cubicBezTo>
                    <a:pt x="479" y="1550"/>
                    <a:pt x="479" y="1549"/>
                    <a:pt x="479" y="1549"/>
                  </a:cubicBezTo>
                  <a:cubicBezTo>
                    <a:pt x="475" y="1543"/>
                    <a:pt x="471" y="1537"/>
                    <a:pt x="467" y="1531"/>
                  </a:cubicBezTo>
                  <a:cubicBezTo>
                    <a:pt x="466" y="1529"/>
                    <a:pt x="465" y="1527"/>
                    <a:pt x="464" y="1525"/>
                  </a:cubicBezTo>
                  <a:cubicBezTo>
                    <a:pt x="461" y="1521"/>
                    <a:pt x="458" y="1517"/>
                    <a:pt x="456" y="1513"/>
                  </a:cubicBezTo>
                  <a:cubicBezTo>
                    <a:pt x="454" y="1511"/>
                    <a:pt x="453" y="1509"/>
                    <a:pt x="451" y="1506"/>
                  </a:cubicBezTo>
                  <a:cubicBezTo>
                    <a:pt x="448" y="1503"/>
                    <a:pt x="446" y="1499"/>
                    <a:pt x="443" y="1496"/>
                  </a:cubicBezTo>
                  <a:cubicBezTo>
                    <a:pt x="442" y="1493"/>
                    <a:pt x="440" y="1491"/>
                    <a:pt x="438" y="1489"/>
                  </a:cubicBezTo>
                  <a:cubicBezTo>
                    <a:pt x="435" y="1485"/>
                    <a:pt x="433" y="1482"/>
                    <a:pt x="430" y="1478"/>
                  </a:cubicBezTo>
                  <a:cubicBezTo>
                    <a:pt x="428" y="1476"/>
                    <a:pt x="427" y="1474"/>
                    <a:pt x="425" y="1472"/>
                  </a:cubicBezTo>
                  <a:cubicBezTo>
                    <a:pt x="422" y="1468"/>
                    <a:pt x="419" y="1465"/>
                    <a:pt x="416" y="1461"/>
                  </a:cubicBezTo>
                  <a:cubicBezTo>
                    <a:pt x="414" y="1459"/>
                    <a:pt x="413" y="1457"/>
                    <a:pt x="411" y="1455"/>
                  </a:cubicBezTo>
                  <a:cubicBezTo>
                    <a:pt x="408" y="1451"/>
                    <a:pt x="404" y="1448"/>
                    <a:pt x="401" y="1444"/>
                  </a:cubicBezTo>
                  <a:cubicBezTo>
                    <a:pt x="400" y="1443"/>
                    <a:pt x="398" y="1441"/>
                    <a:pt x="396" y="1439"/>
                  </a:cubicBezTo>
                  <a:cubicBezTo>
                    <a:pt x="392" y="1434"/>
                    <a:pt x="387" y="1429"/>
                    <a:pt x="381" y="1424"/>
                  </a:cubicBezTo>
                  <a:cubicBezTo>
                    <a:pt x="376" y="1418"/>
                    <a:pt x="371" y="1414"/>
                    <a:pt x="366" y="1409"/>
                  </a:cubicBezTo>
                  <a:cubicBezTo>
                    <a:pt x="364" y="1407"/>
                    <a:pt x="362" y="1405"/>
                    <a:pt x="361" y="1404"/>
                  </a:cubicBezTo>
                  <a:cubicBezTo>
                    <a:pt x="357" y="1401"/>
                    <a:pt x="354" y="1397"/>
                    <a:pt x="350" y="1394"/>
                  </a:cubicBezTo>
                  <a:cubicBezTo>
                    <a:pt x="348" y="1392"/>
                    <a:pt x="346" y="1391"/>
                    <a:pt x="344" y="1389"/>
                  </a:cubicBezTo>
                  <a:cubicBezTo>
                    <a:pt x="340" y="1386"/>
                    <a:pt x="337" y="1383"/>
                    <a:pt x="333" y="1380"/>
                  </a:cubicBezTo>
                  <a:cubicBezTo>
                    <a:pt x="331" y="1378"/>
                    <a:pt x="329" y="1377"/>
                    <a:pt x="327" y="1375"/>
                  </a:cubicBezTo>
                  <a:cubicBezTo>
                    <a:pt x="323" y="1372"/>
                    <a:pt x="320" y="1370"/>
                    <a:pt x="316" y="1367"/>
                  </a:cubicBezTo>
                  <a:cubicBezTo>
                    <a:pt x="314" y="1365"/>
                    <a:pt x="312" y="1363"/>
                    <a:pt x="310" y="1362"/>
                  </a:cubicBezTo>
                  <a:cubicBezTo>
                    <a:pt x="306" y="1359"/>
                    <a:pt x="302" y="1357"/>
                    <a:pt x="299" y="1354"/>
                  </a:cubicBezTo>
                  <a:cubicBezTo>
                    <a:pt x="296" y="1352"/>
                    <a:pt x="294" y="1351"/>
                    <a:pt x="292" y="1349"/>
                  </a:cubicBezTo>
                  <a:cubicBezTo>
                    <a:pt x="288" y="1347"/>
                    <a:pt x="284" y="1344"/>
                    <a:pt x="280" y="1341"/>
                  </a:cubicBezTo>
                  <a:cubicBezTo>
                    <a:pt x="278" y="1340"/>
                    <a:pt x="276" y="1339"/>
                    <a:pt x="274" y="1338"/>
                  </a:cubicBezTo>
                  <a:cubicBezTo>
                    <a:pt x="268" y="1334"/>
                    <a:pt x="262" y="1330"/>
                    <a:pt x="256" y="1326"/>
                  </a:cubicBezTo>
                  <a:cubicBezTo>
                    <a:pt x="256" y="1326"/>
                    <a:pt x="255" y="1326"/>
                    <a:pt x="255" y="1326"/>
                  </a:cubicBezTo>
                  <a:cubicBezTo>
                    <a:pt x="249" y="1323"/>
                    <a:pt x="243" y="1319"/>
                    <a:pt x="238" y="1316"/>
                  </a:cubicBezTo>
                  <a:cubicBezTo>
                    <a:pt x="236" y="1315"/>
                    <a:pt x="234" y="1314"/>
                    <a:pt x="232" y="1313"/>
                  </a:cubicBezTo>
                  <a:cubicBezTo>
                    <a:pt x="227" y="1311"/>
                    <a:pt x="223" y="1308"/>
                    <a:pt x="219" y="1306"/>
                  </a:cubicBezTo>
                  <a:cubicBezTo>
                    <a:pt x="216" y="1305"/>
                    <a:pt x="214" y="1304"/>
                    <a:pt x="211" y="1303"/>
                  </a:cubicBezTo>
                  <a:cubicBezTo>
                    <a:pt x="207" y="1301"/>
                    <a:pt x="203" y="1299"/>
                    <a:pt x="199" y="1297"/>
                  </a:cubicBezTo>
                  <a:cubicBezTo>
                    <a:pt x="197" y="1296"/>
                    <a:pt x="194" y="1295"/>
                    <a:pt x="192" y="1294"/>
                  </a:cubicBezTo>
                  <a:cubicBezTo>
                    <a:pt x="188" y="1292"/>
                    <a:pt x="184" y="1290"/>
                    <a:pt x="180" y="1288"/>
                  </a:cubicBezTo>
                  <a:cubicBezTo>
                    <a:pt x="177" y="1287"/>
                    <a:pt x="174" y="1286"/>
                    <a:pt x="172" y="1285"/>
                  </a:cubicBezTo>
                  <a:cubicBezTo>
                    <a:pt x="168" y="1284"/>
                    <a:pt x="163" y="1282"/>
                    <a:pt x="159" y="1280"/>
                  </a:cubicBezTo>
                  <a:cubicBezTo>
                    <a:pt x="157" y="1280"/>
                    <a:pt x="154" y="1279"/>
                    <a:pt x="152" y="1278"/>
                  </a:cubicBezTo>
                  <a:cubicBezTo>
                    <a:pt x="147" y="1276"/>
                    <a:pt x="142" y="1274"/>
                    <a:pt x="137" y="1273"/>
                  </a:cubicBezTo>
                  <a:cubicBezTo>
                    <a:pt x="135" y="1272"/>
                    <a:pt x="134" y="1272"/>
                    <a:pt x="132" y="1271"/>
                  </a:cubicBezTo>
                  <a:cubicBezTo>
                    <a:pt x="125" y="1269"/>
                    <a:pt x="118" y="1267"/>
                    <a:pt x="112" y="1265"/>
                  </a:cubicBezTo>
                  <a:cubicBezTo>
                    <a:pt x="112" y="541"/>
                    <a:pt x="112" y="541"/>
                    <a:pt x="112" y="541"/>
                  </a:cubicBezTo>
                  <a:cubicBezTo>
                    <a:pt x="118" y="539"/>
                    <a:pt x="125" y="537"/>
                    <a:pt x="132" y="535"/>
                  </a:cubicBezTo>
                  <a:cubicBezTo>
                    <a:pt x="134" y="534"/>
                    <a:pt x="135" y="534"/>
                    <a:pt x="137" y="533"/>
                  </a:cubicBezTo>
                  <a:cubicBezTo>
                    <a:pt x="142" y="531"/>
                    <a:pt x="147" y="530"/>
                    <a:pt x="152" y="528"/>
                  </a:cubicBezTo>
                  <a:cubicBezTo>
                    <a:pt x="154" y="527"/>
                    <a:pt x="157" y="526"/>
                    <a:pt x="159" y="525"/>
                  </a:cubicBezTo>
                  <a:cubicBezTo>
                    <a:pt x="163" y="524"/>
                    <a:pt x="168" y="522"/>
                    <a:pt x="172" y="520"/>
                  </a:cubicBezTo>
                  <a:cubicBezTo>
                    <a:pt x="174" y="519"/>
                    <a:pt x="177" y="518"/>
                    <a:pt x="180" y="517"/>
                  </a:cubicBezTo>
                  <a:cubicBezTo>
                    <a:pt x="184" y="516"/>
                    <a:pt x="188" y="514"/>
                    <a:pt x="192" y="512"/>
                  </a:cubicBezTo>
                  <a:cubicBezTo>
                    <a:pt x="194" y="511"/>
                    <a:pt x="197" y="510"/>
                    <a:pt x="199" y="509"/>
                  </a:cubicBezTo>
                  <a:cubicBezTo>
                    <a:pt x="203" y="507"/>
                    <a:pt x="207" y="505"/>
                    <a:pt x="211" y="503"/>
                  </a:cubicBezTo>
                  <a:cubicBezTo>
                    <a:pt x="214" y="502"/>
                    <a:pt x="216" y="501"/>
                    <a:pt x="219" y="500"/>
                  </a:cubicBezTo>
                  <a:cubicBezTo>
                    <a:pt x="223" y="497"/>
                    <a:pt x="227" y="495"/>
                    <a:pt x="232" y="493"/>
                  </a:cubicBezTo>
                  <a:cubicBezTo>
                    <a:pt x="234" y="492"/>
                    <a:pt x="236" y="491"/>
                    <a:pt x="238" y="490"/>
                  </a:cubicBezTo>
                  <a:cubicBezTo>
                    <a:pt x="243" y="487"/>
                    <a:pt x="249" y="483"/>
                    <a:pt x="255" y="480"/>
                  </a:cubicBezTo>
                  <a:cubicBezTo>
                    <a:pt x="255" y="480"/>
                    <a:pt x="256" y="479"/>
                    <a:pt x="256" y="479"/>
                  </a:cubicBezTo>
                  <a:cubicBezTo>
                    <a:pt x="262" y="476"/>
                    <a:pt x="268" y="472"/>
                    <a:pt x="274" y="468"/>
                  </a:cubicBezTo>
                  <a:cubicBezTo>
                    <a:pt x="276" y="467"/>
                    <a:pt x="278" y="466"/>
                    <a:pt x="280" y="465"/>
                  </a:cubicBezTo>
                  <a:cubicBezTo>
                    <a:pt x="284" y="462"/>
                    <a:pt x="288" y="459"/>
                    <a:pt x="292" y="456"/>
                  </a:cubicBezTo>
                  <a:cubicBezTo>
                    <a:pt x="294" y="455"/>
                    <a:pt x="296" y="453"/>
                    <a:pt x="299" y="452"/>
                  </a:cubicBezTo>
                  <a:cubicBezTo>
                    <a:pt x="302" y="449"/>
                    <a:pt x="306" y="447"/>
                    <a:pt x="310" y="444"/>
                  </a:cubicBezTo>
                  <a:cubicBezTo>
                    <a:pt x="312" y="442"/>
                    <a:pt x="314" y="441"/>
                    <a:pt x="316" y="439"/>
                  </a:cubicBezTo>
                  <a:cubicBezTo>
                    <a:pt x="320" y="436"/>
                    <a:pt x="323" y="434"/>
                    <a:pt x="327" y="431"/>
                  </a:cubicBezTo>
                  <a:cubicBezTo>
                    <a:pt x="329" y="429"/>
                    <a:pt x="331" y="427"/>
                    <a:pt x="333" y="426"/>
                  </a:cubicBezTo>
                  <a:cubicBezTo>
                    <a:pt x="337" y="423"/>
                    <a:pt x="340" y="420"/>
                    <a:pt x="344" y="417"/>
                  </a:cubicBezTo>
                  <a:cubicBezTo>
                    <a:pt x="346" y="415"/>
                    <a:pt x="348" y="413"/>
                    <a:pt x="350" y="412"/>
                  </a:cubicBezTo>
                  <a:cubicBezTo>
                    <a:pt x="354" y="408"/>
                    <a:pt x="357" y="405"/>
                    <a:pt x="361" y="402"/>
                  </a:cubicBezTo>
                  <a:cubicBezTo>
                    <a:pt x="362" y="400"/>
                    <a:pt x="364" y="399"/>
                    <a:pt x="366" y="397"/>
                  </a:cubicBezTo>
                  <a:cubicBezTo>
                    <a:pt x="371" y="392"/>
                    <a:pt x="376" y="387"/>
                    <a:pt x="381" y="382"/>
                  </a:cubicBezTo>
                  <a:cubicBezTo>
                    <a:pt x="387" y="377"/>
                    <a:pt x="392" y="372"/>
                    <a:pt x="396" y="367"/>
                  </a:cubicBezTo>
                  <a:cubicBezTo>
                    <a:pt x="398" y="365"/>
                    <a:pt x="400" y="363"/>
                    <a:pt x="401" y="361"/>
                  </a:cubicBezTo>
                  <a:cubicBezTo>
                    <a:pt x="404" y="358"/>
                    <a:pt x="408" y="354"/>
                    <a:pt x="411" y="351"/>
                  </a:cubicBezTo>
                  <a:cubicBezTo>
                    <a:pt x="413" y="349"/>
                    <a:pt x="414" y="346"/>
                    <a:pt x="416" y="344"/>
                  </a:cubicBezTo>
                  <a:cubicBezTo>
                    <a:pt x="419" y="341"/>
                    <a:pt x="422" y="338"/>
                    <a:pt x="425" y="334"/>
                  </a:cubicBezTo>
                  <a:cubicBezTo>
                    <a:pt x="427" y="332"/>
                    <a:pt x="428" y="330"/>
                    <a:pt x="430" y="327"/>
                  </a:cubicBezTo>
                  <a:cubicBezTo>
                    <a:pt x="433" y="324"/>
                    <a:pt x="435" y="321"/>
                    <a:pt x="438" y="317"/>
                  </a:cubicBezTo>
                  <a:cubicBezTo>
                    <a:pt x="440" y="315"/>
                    <a:pt x="442" y="313"/>
                    <a:pt x="443" y="310"/>
                  </a:cubicBezTo>
                  <a:cubicBezTo>
                    <a:pt x="446" y="307"/>
                    <a:pt x="448" y="303"/>
                    <a:pt x="451" y="299"/>
                  </a:cubicBezTo>
                  <a:cubicBezTo>
                    <a:pt x="453" y="297"/>
                    <a:pt x="454" y="295"/>
                    <a:pt x="456" y="293"/>
                  </a:cubicBezTo>
                  <a:cubicBezTo>
                    <a:pt x="458" y="289"/>
                    <a:pt x="461" y="285"/>
                    <a:pt x="464" y="280"/>
                  </a:cubicBezTo>
                  <a:cubicBezTo>
                    <a:pt x="465" y="279"/>
                    <a:pt x="466" y="277"/>
                    <a:pt x="467" y="275"/>
                  </a:cubicBezTo>
                  <a:cubicBezTo>
                    <a:pt x="471" y="269"/>
                    <a:pt x="475" y="263"/>
                    <a:pt x="479" y="257"/>
                  </a:cubicBezTo>
                  <a:cubicBezTo>
                    <a:pt x="479" y="256"/>
                    <a:pt x="479" y="256"/>
                    <a:pt x="479" y="256"/>
                  </a:cubicBezTo>
                  <a:cubicBezTo>
                    <a:pt x="482" y="250"/>
                    <a:pt x="486" y="244"/>
                    <a:pt x="489" y="238"/>
                  </a:cubicBezTo>
                  <a:cubicBezTo>
                    <a:pt x="490" y="236"/>
                    <a:pt x="491" y="234"/>
                    <a:pt x="492" y="232"/>
                  </a:cubicBezTo>
                  <a:cubicBezTo>
                    <a:pt x="494" y="228"/>
                    <a:pt x="497" y="224"/>
                    <a:pt x="499" y="219"/>
                  </a:cubicBezTo>
                  <a:cubicBezTo>
                    <a:pt x="500" y="217"/>
                    <a:pt x="501" y="215"/>
                    <a:pt x="502" y="212"/>
                  </a:cubicBezTo>
                  <a:cubicBezTo>
                    <a:pt x="504" y="208"/>
                    <a:pt x="506" y="204"/>
                    <a:pt x="508" y="200"/>
                  </a:cubicBezTo>
                  <a:cubicBezTo>
                    <a:pt x="509" y="198"/>
                    <a:pt x="510" y="195"/>
                    <a:pt x="511" y="192"/>
                  </a:cubicBezTo>
                  <a:cubicBezTo>
                    <a:pt x="513" y="188"/>
                    <a:pt x="515" y="184"/>
                    <a:pt x="517" y="180"/>
                  </a:cubicBezTo>
                  <a:cubicBezTo>
                    <a:pt x="518" y="178"/>
                    <a:pt x="519" y="175"/>
                    <a:pt x="520" y="173"/>
                  </a:cubicBezTo>
                  <a:cubicBezTo>
                    <a:pt x="521" y="168"/>
                    <a:pt x="523" y="164"/>
                    <a:pt x="525" y="160"/>
                  </a:cubicBezTo>
                  <a:cubicBezTo>
                    <a:pt x="525" y="157"/>
                    <a:pt x="526" y="155"/>
                    <a:pt x="527" y="153"/>
                  </a:cubicBezTo>
                  <a:cubicBezTo>
                    <a:pt x="529" y="148"/>
                    <a:pt x="531" y="143"/>
                    <a:pt x="532" y="138"/>
                  </a:cubicBezTo>
                  <a:cubicBezTo>
                    <a:pt x="533" y="136"/>
                    <a:pt x="534" y="134"/>
                    <a:pt x="534" y="132"/>
                  </a:cubicBezTo>
                  <a:cubicBezTo>
                    <a:pt x="536" y="126"/>
                    <a:pt x="538" y="119"/>
                    <a:pt x="540" y="112"/>
                  </a:cubicBezTo>
                  <a:cubicBezTo>
                    <a:pt x="3264" y="112"/>
                    <a:pt x="3264" y="112"/>
                    <a:pt x="3264" y="112"/>
                  </a:cubicBezTo>
                  <a:cubicBezTo>
                    <a:pt x="3293" y="214"/>
                    <a:pt x="3347" y="307"/>
                    <a:pt x="3423" y="382"/>
                  </a:cubicBezTo>
                  <a:cubicBezTo>
                    <a:pt x="3499" y="458"/>
                    <a:pt x="3591" y="512"/>
                    <a:pt x="3693" y="541"/>
                  </a:cubicBezTo>
                  <a:cubicBezTo>
                    <a:pt x="3693" y="1265"/>
                    <a:pt x="3693" y="1265"/>
                    <a:pt x="3693" y="1265"/>
                  </a:cubicBezTo>
                  <a:cubicBezTo>
                    <a:pt x="3686" y="1267"/>
                    <a:pt x="3679" y="1269"/>
                    <a:pt x="3673" y="1271"/>
                  </a:cubicBezTo>
                  <a:cubicBezTo>
                    <a:pt x="3671" y="1272"/>
                    <a:pt x="3669" y="1272"/>
                    <a:pt x="3667" y="1273"/>
                  </a:cubicBezTo>
                  <a:cubicBezTo>
                    <a:pt x="3662" y="1274"/>
                    <a:pt x="3657" y="1276"/>
                    <a:pt x="3652" y="1278"/>
                  </a:cubicBezTo>
                  <a:cubicBezTo>
                    <a:pt x="3650" y="1279"/>
                    <a:pt x="3648" y="1280"/>
                    <a:pt x="3645" y="1280"/>
                  </a:cubicBezTo>
                  <a:cubicBezTo>
                    <a:pt x="3641" y="1282"/>
                    <a:pt x="3637" y="1284"/>
                    <a:pt x="3632" y="1285"/>
                  </a:cubicBezTo>
                  <a:cubicBezTo>
                    <a:pt x="3630" y="1286"/>
                    <a:pt x="3627" y="1287"/>
                    <a:pt x="3625" y="1288"/>
                  </a:cubicBezTo>
                  <a:cubicBezTo>
                    <a:pt x="3621" y="1290"/>
                    <a:pt x="3617" y="1292"/>
                    <a:pt x="3613" y="1294"/>
                  </a:cubicBezTo>
                  <a:cubicBezTo>
                    <a:pt x="3610" y="1295"/>
                    <a:pt x="3608" y="1296"/>
                    <a:pt x="3605" y="1297"/>
                  </a:cubicBezTo>
                  <a:cubicBezTo>
                    <a:pt x="3601" y="1299"/>
                    <a:pt x="3597" y="1301"/>
                    <a:pt x="3593" y="1303"/>
                  </a:cubicBezTo>
                  <a:cubicBezTo>
                    <a:pt x="3590" y="1304"/>
                    <a:pt x="3588" y="1305"/>
                    <a:pt x="3586" y="1306"/>
                  </a:cubicBezTo>
                  <a:cubicBezTo>
                    <a:pt x="3581" y="1308"/>
                    <a:pt x="3577" y="1311"/>
                    <a:pt x="3573" y="1313"/>
                  </a:cubicBezTo>
                  <a:cubicBezTo>
                    <a:pt x="3571" y="1314"/>
                    <a:pt x="3569" y="1315"/>
                    <a:pt x="3567" y="1316"/>
                  </a:cubicBezTo>
                  <a:cubicBezTo>
                    <a:pt x="3561" y="1319"/>
                    <a:pt x="3555" y="1323"/>
                    <a:pt x="3549" y="1326"/>
                  </a:cubicBezTo>
                  <a:cubicBezTo>
                    <a:pt x="3549" y="1326"/>
                    <a:pt x="3549" y="1326"/>
                    <a:pt x="3548" y="1326"/>
                  </a:cubicBezTo>
                  <a:cubicBezTo>
                    <a:pt x="3542" y="1330"/>
                    <a:pt x="3536" y="1334"/>
                    <a:pt x="3530" y="1338"/>
                  </a:cubicBezTo>
                  <a:cubicBezTo>
                    <a:pt x="3528" y="1339"/>
                    <a:pt x="3526" y="1340"/>
                    <a:pt x="3525" y="1341"/>
                  </a:cubicBezTo>
                  <a:cubicBezTo>
                    <a:pt x="3521" y="1344"/>
                    <a:pt x="3516" y="1347"/>
                    <a:pt x="3512" y="1349"/>
                  </a:cubicBezTo>
                  <a:cubicBezTo>
                    <a:pt x="3510" y="1351"/>
                    <a:pt x="3508" y="1352"/>
                    <a:pt x="3506" y="1354"/>
                  </a:cubicBezTo>
                  <a:cubicBezTo>
                    <a:pt x="3502" y="1357"/>
                    <a:pt x="3498" y="1359"/>
                    <a:pt x="3495" y="1362"/>
                  </a:cubicBezTo>
                  <a:cubicBezTo>
                    <a:pt x="3492" y="1363"/>
                    <a:pt x="3490" y="1365"/>
                    <a:pt x="3488" y="1367"/>
                  </a:cubicBezTo>
                  <a:cubicBezTo>
                    <a:pt x="3484" y="1370"/>
                    <a:pt x="3481" y="1372"/>
                    <a:pt x="3478" y="1375"/>
                  </a:cubicBezTo>
                  <a:cubicBezTo>
                    <a:pt x="3475" y="1377"/>
                    <a:pt x="3473" y="1378"/>
                    <a:pt x="3471" y="1380"/>
                  </a:cubicBezTo>
                  <a:cubicBezTo>
                    <a:pt x="3467" y="1383"/>
                    <a:pt x="3464" y="1386"/>
                    <a:pt x="3461" y="1389"/>
                  </a:cubicBezTo>
                  <a:cubicBezTo>
                    <a:pt x="3459" y="1391"/>
                    <a:pt x="3456" y="1392"/>
                    <a:pt x="3454" y="1394"/>
                  </a:cubicBezTo>
                  <a:cubicBezTo>
                    <a:pt x="3451" y="1397"/>
                    <a:pt x="3447" y="1401"/>
                    <a:pt x="3444" y="1404"/>
                  </a:cubicBezTo>
                  <a:cubicBezTo>
                    <a:pt x="3442" y="1405"/>
                    <a:pt x="3440" y="1407"/>
                    <a:pt x="3438" y="1409"/>
                  </a:cubicBezTo>
                  <a:cubicBezTo>
                    <a:pt x="3433" y="1414"/>
                    <a:pt x="3428" y="1418"/>
                    <a:pt x="3423" y="1424"/>
                  </a:cubicBezTo>
                  <a:cubicBezTo>
                    <a:pt x="3418" y="1429"/>
                    <a:pt x="3413" y="1434"/>
                    <a:pt x="3408" y="1439"/>
                  </a:cubicBezTo>
                  <a:cubicBezTo>
                    <a:pt x="3406" y="1441"/>
                    <a:pt x="3405" y="1443"/>
                    <a:pt x="3403" y="1444"/>
                  </a:cubicBezTo>
                  <a:cubicBezTo>
                    <a:pt x="3400" y="1448"/>
                    <a:pt x="3397" y="1451"/>
                    <a:pt x="3393" y="1455"/>
                  </a:cubicBezTo>
                  <a:cubicBezTo>
                    <a:pt x="3392" y="1457"/>
                    <a:pt x="3390" y="1459"/>
                    <a:pt x="3388" y="1461"/>
                  </a:cubicBezTo>
                  <a:cubicBezTo>
                    <a:pt x="3385" y="1465"/>
                    <a:pt x="3382" y="1468"/>
                    <a:pt x="3380" y="1472"/>
                  </a:cubicBezTo>
                  <a:cubicBezTo>
                    <a:pt x="3378" y="1474"/>
                    <a:pt x="3376" y="1476"/>
                    <a:pt x="3374" y="1478"/>
                  </a:cubicBezTo>
                  <a:cubicBezTo>
                    <a:pt x="3371" y="1482"/>
                    <a:pt x="3369" y="1485"/>
                    <a:pt x="3366" y="1489"/>
                  </a:cubicBezTo>
                  <a:cubicBezTo>
                    <a:pt x="3364" y="1491"/>
                    <a:pt x="3363" y="1493"/>
                    <a:pt x="3361" y="1496"/>
                  </a:cubicBezTo>
                  <a:cubicBezTo>
                    <a:pt x="3358" y="1499"/>
                    <a:pt x="3356" y="1503"/>
                    <a:pt x="3353" y="1506"/>
                  </a:cubicBezTo>
                  <a:cubicBezTo>
                    <a:pt x="3352" y="1509"/>
                    <a:pt x="3350" y="1511"/>
                    <a:pt x="3349" y="1513"/>
                  </a:cubicBezTo>
                  <a:cubicBezTo>
                    <a:pt x="3346" y="1517"/>
                    <a:pt x="3343" y="1521"/>
                    <a:pt x="3340" y="1525"/>
                  </a:cubicBezTo>
                  <a:cubicBezTo>
                    <a:pt x="3339" y="1527"/>
                    <a:pt x="3338" y="1529"/>
                    <a:pt x="3337" y="1531"/>
                  </a:cubicBezTo>
                  <a:cubicBezTo>
                    <a:pt x="3333" y="1537"/>
                    <a:pt x="3329" y="1543"/>
                    <a:pt x="3326" y="1549"/>
                  </a:cubicBezTo>
                  <a:cubicBezTo>
                    <a:pt x="3326" y="1549"/>
                    <a:pt x="3325" y="1550"/>
                    <a:pt x="3325" y="1550"/>
                  </a:cubicBezTo>
                  <a:cubicBezTo>
                    <a:pt x="3322" y="1556"/>
                    <a:pt x="3319" y="1562"/>
                    <a:pt x="3315" y="1568"/>
                  </a:cubicBezTo>
                  <a:cubicBezTo>
                    <a:pt x="3314" y="1570"/>
                    <a:pt x="3313" y="1572"/>
                    <a:pt x="3312" y="1574"/>
                  </a:cubicBezTo>
                  <a:cubicBezTo>
                    <a:pt x="3310" y="1578"/>
                    <a:pt x="3308" y="1582"/>
                    <a:pt x="3306" y="1586"/>
                  </a:cubicBezTo>
                  <a:cubicBezTo>
                    <a:pt x="3304" y="1589"/>
                    <a:pt x="3303" y="1591"/>
                    <a:pt x="3302" y="1594"/>
                  </a:cubicBezTo>
                  <a:cubicBezTo>
                    <a:pt x="3300" y="1598"/>
                    <a:pt x="3298" y="1602"/>
                    <a:pt x="3296" y="1606"/>
                  </a:cubicBezTo>
                  <a:cubicBezTo>
                    <a:pt x="3295" y="1608"/>
                    <a:pt x="3294" y="1611"/>
                    <a:pt x="3293" y="1613"/>
                  </a:cubicBezTo>
                  <a:cubicBezTo>
                    <a:pt x="3291" y="1617"/>
                    <a:pt x="3289" y="1621"/>
                    <a:pt x="3288" y="1625"/>
                  </a:cubicBezTo>
                  <a:cubicBezTo>
                    <a:pt x="3287" y="1628"/>
                    <a:pt x="3286" y="1631"/>
                    <a:pt x="3285" y="1633"/>
                  </a:cubicBezTo>
                  <a:cubicBezTo>
                    <a:pt x="3283" y="1637"/>
                    <a:pt x="3281" y="1642"/>
                    <a:pt x="3280" y="1646"/>
                  </a:cubicBezTo>
                  <a:cubicBezTo>
                    <a:pt x="3279" y="1648"/>
                    <a:pt x="3278" y="1651"/>
                    <a:pt x="3277" y="1653"/>
                  </a:cubicBezTo>
                  <a:cubicBezTo>
                    <a:pt x="3275" y="1658"/>
                    <a:pt x="3274" y="1663"/>
                    <a:pt x="3272" y="1668"/>
                  </a:cubicBezTo>
                  <a:cubicBezTo>
                    <a:pt x="3271" y="1670"/>
                    <a:pt x="3271" y="1671"/>
                    <a:pt x="3270" y="1673"/>
                  </a:cubicBezTo>
                  <a:cubicBezTo>
                    <a:pt x="3268" y="1680"/>
                    <a:pt x="3266" y="1687"/>
                    <a:pt x="3264" y="1694"/>
                  </a:cubicBezTo>
                  <a:lnTo>
                    <a:pt x="540" y="1694"/>
                  </a:lnTo>
                  <a:close/>
                </a:path>
              </a:pathLst>
            </a:cu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6" name="円/楕円 148">
              <a:extLst>
                <a:ext uri="{FF2B5EF4-FFF2-40B4-BE49-F238E27FC236}">
                  <a16:creationId xmlns:a16="http://schemas.microsoft.com/office/drawing/2014/main" id="{00000000-0008-0000-0400-00002E000000}"/>
                </a:ext>
              </a:extLst>
            </xdr:cNvPr>
            <xdr:cNvSpPr>
              <a:spLocks noChangeArrowheads="1"/>
            </xdr:cNvSpPr>
          </xdr:nvSpPr>
          <xdr:spPr bwMode="auto">
            <a:xfrm>
              <a:off x="4849813" y="3384550"/>
              <a:ext cx="153988" cy="152400"/>
            </a:xfrm>
            <a:prstGeom prst="ellipse">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7" name="円/楕円 149">
              <a:extLst>
                <a:ext uri="{FF2B5EF4-FFF2-40B4-BE49-F238E27FC236}">
                  <a16:creationId xmlns:a16="http://schemas.microsoft.com/office/drawing/2014/main" id="{00000000-0008-0000-0400-00002F000000}"/>
                </a:ext>
              </a:extLst>
            </xdr:cNvPr>
            <xdr:cNvSpPr>
              <a:spLocks noChangeArrowheads="1"/>
            </xdr:cNvSpPr>
          </xdr:nvSpPr>
          <xdr:spPr bwMode="auto">
            <a:xfrm>
              <a:off x="5053013" y="3432175"/>
              <a:ext cx="55563" cy="57150"/>
            </a:xfrm>
            <a:prstGeom prst="ellipse">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8" name="円/楕円 150">
              <a:extLst>
                <a:ext uri="{FF2B5EF4-FFF2-40B4-BE49-F238E27FC236}">
                  <a16:creationId xmlns:a16="http://schemas.microsoft.com/office/drawing/2014/main" id="{00000000-0008-0000-0400-000030000000}"/>
                </a:ext>
              </a:extLst>
            </xdr:cNvPr>
            <xdr:cNvSpPr>
              <a:spLocks noChangeArrowheads="1"/>
            </xdr:cNvSpPr>
          </xdr:nvSpPr>
          <xdr:spPr bwMode="auto">
            <a:xfrm>
              <a:off x="4745038" y="3432175"/>
              <a:ext cx="55563" cy="57150"/>
            </a:xfrm>
            <a:prstGeom prst="ellipse">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grpSp>
        <xdr:nvGrpSpPr>
          <xdr:cNvPr id="32" name="グループ 134">
            <a:extLst>
              <a:ext uri="{FF2B5EF4-FFF2-40B4-BE49-F238E27FC236}">
                <a16:creationId xmlns:a16="http://schemas.microsoft.com/office/drawing/2014/main" id="{00000000-0008-0000-0400-000020000000}"/>
              </a:ext>
            </a:extLst>
          </xdr:cNvPr>
          <xdr:cNvGrpSpPr/>
        </xdr:nvGrpSpPr>
        <xdr:grpSpPr>
          <a:xfrm rot="1198239">
            <a:off x="4689805" y="3221169"/>
            <a:ext cx="563563" cy="292100"/>
            <a:chOff x="4645025" y="3314700"/>
            <a:chExt cx="563563" cy="292100"/>
          </a:xfrm>
        </xdr:grpSpPr>
        <xdr:sp macro="" textlink="">
          <xdr:nvSpPr>
            <xdr:cNvPr id="39" name="長方形 141">
              <a:extLst>
                <a:ext uri="{FF2B5EF4-FFF2-40B4-BE49-F238E27FC236}">
                  <a16:creationId xmlns:a16="http://schemas.microsoft.com/office/drawing/2014/main" id="{00000000-0008-0000-0400-000027000000}"/>
                </a:ext>
              </a:extLst>
            </xdr:cNvPr>
            <xdr:cNvSpPr>
              <a:spLocks noChangeArrowheads="1"/>
            </xdr:cNvSpPr>
          </xdr:nvSpPr>
          <xdr:spPr bwMode="auto">
            <a:xfrm>
              <a:off x="4645025" y="3314700"/>
              <a:ext cx="563563" cy="292100"/>
            </a:xfrm>
            <a:prstGeom prst="rect">
              <a:avLst/>
            </a:prstGeom>
            <a:solidFill>
              <a:schemeClr val="bg1"/>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0" name="フリーフォーム 38">
              <a:extLst>
                <a:ext uri="{FF2B5EF4-FFF2-40B4-BE49-F238E27FC236}">
                  <a16:creationId xmlns:a16="http://schemas.microsoft.com/office/drawing/2014/main" id="{00000000-0008-0000-0400-000028000000}"/>
                </a:ext>
              </a:extLst>
            </xdr:cNvPr>
            <xdr:cNvSpPr>
              <a:spLocks noEditPoints="1"/>
            </xdr:cNvSpPr>
          </xdr:nvSpPr>
          <xdr:spPr bwMode="auto">
            <a:xfrm>
              <a:off x="4668838" y="3338513"/>
              <a:ext cx="515938" cy="244475"/>
            </a:xfrm>
            <a:custGeom>
              <a:avLst/>
              <a:gdLst>
                <a:gd name="T0" fmla="*/ 565 w 3805"/>
                <a:gd name="T1" fmla="*/ 0 h 1806"/>
                <a:gd name="T2" fmla="*/ 0 w 3805"/>
                <a:gd name="T3" fmla="*/ 451 h 1806"/>
                <a:gd name="T4" fmla="*/ 0 w 3805"/>
                <a:gd name="T5" fmla="*/ 1354 h 1806"/>
                <a:gd name="T6" fmla="*/ 565 w 3805"/>
                <a:gd name="T7" fmla="*/ 1806 h 1806"/>
                <a:gd name="T8" fmla="*/ 3805 w 3805"/>
                <a:gd name="T9" fmla="*/ 1806 h 1806"/>
                <a:gd name="T10" fmla="*/ 3805 w 3805"/>
                <a:gd name="T11" fmla="*/ 566 h 1806"/>
                <a:gd name="T12" fmla="*/ 3308 w 3805"/>
                <a:gd name="T13" fmla="*/ 0 h 1806"/>
                <a:gd name="T14" fmla="*/ 532 w 3805"/>
                <a:gd name="T15" fmla="*/ 1668 h 1806"/>
                <a:gd name="T16" fmla="*/ 520 w 3805"/>
                <a:gd name="T17" fmla="*/ 1633 h 1806"/>
                <a:gd name="T18" fmla="*/ 508 w 3805"/>
                <a:gd name="T19" fmla="*/ 1606 h 1806"/>
                <a:gd name="T20" fmla="*/ 492 w 3805"/>
                <a:gd name="T21" fmla="*/ 1574 h 1806"/>
                <a:gd name="T22" fmla="*/ 479 w 3805"/>
                <a:gd name="T23" fmla="*/ 1549 h 1806"/>
                <a:gd name="T24" fmla="*/ 456 w 3805"/>
                <a:gd name="T25" fmla="*/ 1513 h 1806"/>
                <a:gd name="T26" fmla="*/ 438 w 3805"/>
                <a:gd name="T27" fmla="*/ 1489 h 1806"/>
                <a:gd name="T28" fmla="*/ 416 w 3805"/>
                <a:gd name="T29" fmla="*/ 1461 h 1806"/>
                <a:gd name="T30" fmla="*/ 396 w 3805"/>
                <a:gd name="T31" fmla="*/ 1439 h 1806"/>
                <a:gd name="T32" fmla="*/ 361 w 3805"/>
                <a:gd name="T33" fmla="*/ 1404 h 1806"/>
                <a:gd name="T34" fmla="*/ 333 w 3805"/>
                <a:gd name="T35" fmla="*/ 1380 h 1806"/>
                <a:gd name="T36" fmla="*/ 310 w 3805"/>
                <a:gd name="T37" fmla="*/ 1362 h 1806"/>
                <a:gd name="T38" fmla="*/ 280 w 3805"/>
                <a:gd name="T39" fmla="*/ 1341 h 1806"/>
                <a:gd name="T40" fmla="*/ 255 w 3805"/>
                <a:gd name="T41" fmla="*/ 1326 h 1806"/>
                <a:gd name="T42" fmla="*/ 219 w 3805"/>
                <a:gd name="T43" fmla="*/ 1306 h 1806"/>
                <a:gd name="T44" fmla="*/ 192 w 3805"/>
                <a:gd name="T45" fmla="*/ 1294 h 1806"/>
                <a:gd name="T46" fmla="*/ 159 w 3805"/>
                <a:gd name="T47" fmla="*/ 1280 h 1806"/>
                <a:gd name="T48" fmla="*/ 132 w 3805"/>
                <a:gd name="T49" fmla="*/ 1271 h 1806"/>
                <a:gd name="T50" fmla="*/ 132 w 3805"/>
                <a:gd name="T51" fmla="*/ 535 h 1806"/>
                <a:gd name="T52" fmla="*/ 159 w 3805"/>
                <a:gd name="T53" fmla="*/ 525 h 1806"/>
                <a:gd name="T54" fmla="*/ 192 w 3805"/>
                <a:gd name="T55" fmla="*/ 512 h 1806"/>
                <a:gd name="T56" fmla="*/ 219 w 3805"/>
                <a:gd name="T57" fmla="*/ 500 h 1806"/>
                <a:gd name="T58" fmla="*/ 255 w 3805"/>
                <a:gd name="T59" fmla="*/ 480 h 1806"/>
                <a:gd name="T60" fmla="*/ 280 w 3805"/>
                <a:gd name="T61" fmla="*/ 465 h 1806"/>
                <a:gd name="T62" fmla="*/ 310 w 3805"/>
                <a:gd name="T63" fmla="*/ 444 h 1806"/>
                <a:gd name="T64" fmla="*/ 333 w 3805"/>
                <a:gd name="T65" fmla="*/ 426 h 1806"/>
                <a:gd name="T66" fmla="*/ 361 w 3805"/>
                <a:gd name="T67" fmla="*/ 402 h 1806"/>
                <a:gd name="T68" fmla="*/ 396 w 3805"/>
                <a:gd name="T69" fmla="*/ 367 h 1806"/>
                <a:gd name="T70" fmla="*/ 416 w 3805"/>
                <a:gd name="T71" fmla="*/ 344 h 1806"/>
                <a:gd name="T72" fmla="*/ 438 w 3805"/>
                <a:gd name="T73" fmla="*/ 317 h 1806"/>
                <a:gd name="T74" fmla="*/ 456 w 3805"/>
                <a:gd name="T75" fmla="*/ 293 h 1806"/>
                <a:gd name="T76" fmla="*/ 479 w 3805"/>
                <a:gd name="T77" fmla="*/ 257 h 1806"/>
                <a:gd name="T78" fmla="*/ 492 w 3805"/>
                <a:gd name="T79" fmla="*/ 232 h 1806"/>
                <a:gd name="T80" fmla="*/ 508 w 3805"/>
                <a:gd name="T81" fmla="*/ 200 h 1806"/>
                <a:gd name="T82" fmla="*/ 520 w 3805"/>
                <a:gd name="T83" fmla="*/ 173 h 1806"/>
                <a:gd name="T84" fmla="*/ 532 w 3805"/>
                <a:gd name="T85" fmla="*/ 138 h 1806"/>
                <a:gd name="T86" fmla="*/ 3264 w 3805"/>
                <a:gd name="T87" fmla="*/ 112 h 1806"/>
                <a:gd name="T88" fmla="*/ 3693 w 3805"/>
                <a:gd name="T89" fmla="*/ 1265 h 1806"/>
                <a:gd name="T90" fmla="*/ 3652 w 3805"/>
                <a:gd name="T91" fmla="*/ 1278 h 1806"/>
                <a:gd name="T92" fmla="*/ 3625 w 3805"/>
                <a:gd name="T93" fmla="*/ 1288 h 1806"/>
                <a:gd name="T94" fmla="*/ 3593 w 3805"/>
                <a:gd name="T95" fmla="*/ 1303 h 1806"/>
                <a:gd name="T96" fmla="*/ 3567 w 3805"/>
                <a:gd name="T97" fmla="*/ 1316 h 1806"/>
                <a:gd name="T98" fmla="*/ 3530 w 3805"/>
                <a:gd name="T99" fmla="*/ 1338 h 1806"/>
                <a:gd name="T100" fmla="*/ 3506 w 3805"/>
                <a:gd name="T101" fmla="*/ 1354 h 1806"/>
                <a:gd name="T102" fmla="*/ 3478 w 3805"/>
                <a:gd name="T103" fmla="*/ 1375 h 1806"/>
                <a:gd name="T104" fmla="*/ 3454 w 3805"/>
                <a:gd name="T105" fmla="*/ 1394 h 1806"/>
                <a:gd name="T106" fmla="*/ 3423 w 3805"/>
                <a:gd name="T107" fmla="*/ 1424 h 1806"/>
                <a:gd name="T108" fmla="*/ 3393 w 3805"/>
                <a:gd name="T109" fmla="*/ 1455 h 1806"/>
                <a:gd name="T110" fmla="*/ 3374 w 3805"/>
                <a:gd name="T111" fmla="*/ 1478 h 1806"/>
                <a:gd name="T112" fmla="*/ 3353 w 3805"/>
                <a:gd name="T113" fmla="*/ 1506 h 1806"/>
                <a:gd name="T114" fmla="*/ 3337 w 3805"/>
                <a:gd name="T115" fmla="*/ 1531 h 1806"/>
                <a:gd name="T116" fmla="*/ 3315 w 3805"/>
                <a:gd name="T117" fmla="*/ 1568 h 1806"/>
                <a:gd name="T118" fmla="*/ 3302 w 3805"/>
                <a:gd name="T119" fmla="*/ 1594 h 1806"/>
                <a:gd name="T120" fmla="*/ 3288 w 3805"/>
                <a:gd name="T121" fmla="*/ 1625 h 1806"/>
                <a:gd name="T122" fmla="*/ 3277 w 3805"/>
                <a:gd name="T123" fmla="*/ 1653 h 1806"/>
                <a:gd name="T124" fmla="*/ 3264 w 3805"/>
                <a:gd name="T125" fmla="*/ 1694 h 18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3805" h="1806">
                  <a:moveTo>
                    <a:pt x="3308" y="0"/>
                  </a:moveTo>
                  <a:cubicBezTo>
                    <a:pt x="3239" y="0"/>
                    <a:pt x="3239" y="0"/>
                    <a:pt x="3239" y="0"/>
                  </a:cubicBezTo>
                  <a:cubicBezTo>
                    <a:pt x="565" y="0"/>
                    <a:pt x="565" y="0"/>
                    <a:pt x="565" y="0"/>
                  </a:cubicBezTo>
                  <a:cubicBezTo>
                    <a:pt x="451" y="0"/>
                    <a:pt x="451" y="0"/>
                    <a:pt x="451" y="0"/>
                  </a:cubicBezTo>
                  <a:cubicBezTo>
                    <a:pt x="0" y="0"/>
                    <a:pt x="0" y="0"/>
                    <a:pt x="0" y="0"/>
                  </a:cubicBezTo>
                  <a:cubicBezTo>
                    <a:pt x="0" y="451"/>
                    <a:pt x="0" y="451"/>
                    <a:pt x="0" y="451"/>
                  </a:cubicBezTo>
                  <a:cubicBezTo>
                    <a:pt x="0" y="566"/>
                    <a:pt x="0" y="566"/>
                    <a:pt x="0" y="566"/>
                  </a:cubicBezTo>
                  <a:cubicBezTo>
                    <a:pt x="0" y="1240"/>
                    <a:pt x="0" y="1240"/>
                    <a:pt x="0" y="1240"/>
                  </a:cubicBezTo>
                  <a:cubicBezTo>
                    <a:pt x="0" y="1354"/>
                    <a:pt x="0" y="1354"/>
                    <a:pt x="0" y="1354"/>
                  </a:cubicBezTo>
                  <a:cubicBezTo>
                    <a:pt x="0" y="1806"/>
                    <a:pt x="0" y="1806"/>
                    <a:pt x="0" y="1806"/>
                  </a:cubicBezTo>
                  <a:cubicBezTo>
                    <a:pt x="451" y="1806"/>
                    <a:pt x="451" y="1806"/>
                    <a:pt x="451" y="1806"/>
                  </a:cubicBezTo>
                  <a:cubicBezTo>
                    <a:pt x="565" y="1806"/>
                    <a:pt x="565" y="1806"/>
                    <a:pt x="565" y="1806"/>
                  </a:cubicBezTo>
                  <a:cubicBezTo>
                    <a:pt x="3239" y="1806"/>
                    <a:pt x="3239" y="1806"/>
                    <a:pt x="3239" y="1806"/>
                  </a:cubicBezTo>
                  <a:cubicBezTo>
                    <a:pt x="3354" y="1806"/>
                    <a:pt x="3354" y="1806"/>
                    <a:pt x="3354" y="1806"/>
                  </a:cubicBezTo>
                  <a:cubicBezTo>
                    <a:pt x="3805" y="1806"/>
                    <a:pt x="3805" y="1806"/>
                    <a:pt x="3805" y="1806"/>
                  </a:cubicBezTo>
                  <a:cubicBezTo>
                    <a:pt x="3805" y="1354"/>
                    <a:pt x="3805" y="1354"/>
                    <a:pt x="3805" y="1354"/>
                  </a:cubicBezTo>
                  <a:cubicBezTo>
                    <a:pt x="3805" y="1240"/>
                    <a:pt x="3805" y="1240"/>
                    <a:pt x="3805" y="1240"/>
                  </a:cubicBezTo>
                  <a:cubicBezTo>
                    <a:pt x="3805" y="566"/>
                    <a:pt x="3805" y="566"/>
                    <a:pt x="3805" y="566"/>
                  </a:cubicBezTo>
                  <a:cubicBezTo>
                    <a:pt x="3805" y="497"/>
                    <a:pt x="3805" y="497"/>
                    <a:pt x="3805" y="497"/>
                  </a:cubicBezTo>
                  <a:cubicBezTo>
                    <a:pt x="3805" y="0"/>
                    <a:pt x="3805" y="0"/>
                    <a:pt x="3805" y="0"/>
                  </a:cubicBezTo>
                  <a:lnTo>
                    <a:pt x="3308" y="0"/>
                  </a:lnTo>
                  <a:close/>
                  <a:moveTo>
                    <a:pt x="540" y="1694"/>
                  </a:moveTo>
                  <a:cubicBezTo>
                    <a:pt x="538" y="1687"/>
                    <a:pt x="536" y="1680"/>
                    <a:pt x="534" y="1673"/>
                  </a:cubicBezTo>
                  <a:cubicBezTo>
                    <a:pt x="534" y="1671"/>
                    <a:pt x="533" y="1670"/>
                    <a:pt x="532" y="1668"/>
                  </a:cubicBezTo>
                  <a:cubicBezTo>
                    <a:pt x="531" y="1663"/>
                    <a:pt x="529" y="1658"/>
                    <a:pt x="527" y="1653"/>
                  </a:cubicBezTo>
                  <a:cubicBezTo>
                    <a:pt x="526" y="1651"/>
                    <a:pt x="525" y="1648"/>
                    <a:pt x="525" y="1646"/>
                  </a:cubicBezTo>
                  <a:cubicBezTo>
                    <a:pt x="523" y="1642"/>
                    <a:pt x="521" y="1637"/>
                    <a:pt x="520" y="1633"/>
                  </a:cubicBezTo>
                  <a:cubicBezTo>
                    <a:pt x="519" y="1631"/>
                    <a:pt x="518" y="1628"/>
                    <a:pt x="517" y="1625"/>
                  </a:cubicBezTo>
                  <a:cubicBezTo>
                    <a:pt x="515" y="1621"/>
                    <a:pt x="513" y="1617"/>
                    <a:pt x="511" y="1613"/>
                  </a:cubicBezTo>
                  <a:cubicBezTo>
                    <a:pt x="510" y="1611"/>
                    <a:pt x="509" y="1608"/>
                    <a:pt x="508" y="1606"/>
                  </a:cubicBezTo>
                  <a:cubicBezTo>
                    <a:pt x="506" y="1602"/>
                    <a:pt x="504" y="1598"/>
                    <a:pt x="502" y="1594"/>
                  </a:cubicBezTo>
                  <a:cubicBezTo>
                    <a:pt x="501" y="1591"/>
                    <a:pt x="500" y="1589"/>
                    <a:pt x="499" y="1586"/>
                  </a:cubicBezTo>
                  <a:cubicBezTo>
                    <a:pt x="497" y="1582"/>
                    <a:pt x="494" y="1578"/>
                    <a:pt x="492" y="1574"/>
                  </a:cubicBezTo>
                  <a:cubicBezTo>
                    <a:pt x="491" y="1572"/>
                    <a:pt x="490" y="1570"/>
                    <a:pt x="489" y="1568"/>
                  </a:cubicBezTo>
                  <a:cubicBezTo>
                    <a:pt x="486" y="1562"/>
                    <a:pt x="482" y="1556"/>
                    <a:pt x="479" y="1550"/>
                  </a:cubicBezTo>
                  <a:cubicBezTo>
                    <a:pt x="479" y="1550"/>
                    <a:pt x="479" y="1549"/>
                    <a:pt x="479" y="1549"/>
                  </a:cubicBezTo>
                  <a:cubicBezTo>
                    <a:pt x="475" y="1543"/>
                    <a:pt x="471" y="1537"/>
                    <a:pt x="467" y="1531"/>
                  </a:cubicBezTo>
                  <a:cubicBezTo>
                    <a:pt x="466" y="1529"/>
                    <a:pt x="465" y="1527"/>
                    <a:pt x="464" y="1525"/>
                  </a:cubicBezTo>
                  <a:cubicBezTo>
                    <a:pt x="461" y="1521"/>
                    <a:pt x="458" y="1517"/>
                    <a:pt x="456" y="1513"/>
                  </a:cubicBezTo>
                  <a:cubicBezTo>
                    <a:pt x="454" y="1511"/>
                    <a:pt x="453" y="1509"/>
                    <a:pt x="451" y="1506"/>
                  </a:cubicBezTo>
                  <a:cubicBezTo>
                    <a:pt x="448" y="1503"/>
                    <a:pt x="446" y="1499"/>
                    <a:pt x="443" y="1496"/>
                  </a:cubicBezTo>
                  <a:cubicBezTo>
                    <a:pt x="442" y="1493"/>
                    <a:pt x="440" y="1491"/>
                    <a:pt x="438" y="1489"/>
                  </a:cubicBezTo>
                  <a:cubicBezTo>
                    <a:pt x="435" y="1485"/>
                    <a:pt x="433" y="1482"/>
                    <a:pt x="430" y="1478"/>
                  </a:cubicBezTo>
                  <a:cubicBezTo>
                    <a:pt x="428" y="1476"/>
                    <a:pt x="427" y="1474"/>
                    <a:pt x="425" y="1472"/>
                  </a:cubicBezTo>
                  <a:cubicBezTo>
                    <a:pt x="422" y="1468"/>
                    <a:pt x="419" y="1465"/>
                    <a:pt x="416" y="1461"/>
                  </a:cubicBezTo>
                  <a:cubicBezTo>
                    <a:pt x="414" y="1459"/>
                    <a:pt x="413" y="1457"/>
                    <a:pt x="411" y="1455"/>
                  </a:cubicBezTo>
                  <a:cubicBezTo>
                    <a:pt x="408" y="1451"/>
                    <a:pt x="404" y="1448"/>
                    <a:pt x="401" y="1444"/>
                  </a:cubicBezTo>
                  <a:cubicBezTo>
                    <a:pt x="400" y="1443"/>
                    <a:pt x="398" y="1441"/>
                    <a:pt x="396" y="1439"/>
                  </a:cubicBezTo>
                  <a:cubicBezTo>
                    <a:pt x="392" y="1434"/>
                    <a:pt x="387" y="1429"/>
                    <a:pt x="381" y="1424"/>
                  </a:cubicBezTo>
                  <a:cubicBezTo>
                    <a:pt x="376" y="1418"/>
                    <a:pt x="371" y="1414"/>
                    <a:pt x="366" y="1409"/>
                  </a:cubicBezTo>
                  <a:cubicBezTo>
                    <a:pt x="364" y="1407"/>
                    <a:pt x="362" y="1405"/>
                    <a:pt x="361" y="1404"/>
                  </a:cubicBezTo>
                  <a:cubicBezTo>
                    <a:pt x="357" y="1401"/>
                    <a:pt x="354" y="1397"/>
                    <a:pt x="350" y="1394"/>
                  </a:cubicBezTo>
                  <a:cubicBezTo>
                    <a:pt x="348" y="1392"/>
                    <a:pt x="346" y="1391"/>
                    <a:pt x="344" y="1389"/>
                  </a:cubicBezTo>
                  <a:cubicBezTo>
                    <a:pt x="340" y="1386"/>
                    <a:pt x="337" y="1383"/>
                    <a:pt x="333" y="1380"/>
                  </a:cubicBezTo>
                  <a:cubicBezTo>
                    <a:pt x="331" y="1378"/>
                    <a:pt x="329" y="1377"/>
                    <a:pt x="327" y="1375"/>
                  </a:cubicBezTo>
                  <a:cubicBezTo>
                    <a:pt x="323" y="1372"/>
                    <a:pt x="320" y="1370"/>
                    <a:pt x="316" y="1367"/>
                  </a:cubicBezTo>
                  <a:cubicBezTo>
                    <a:pt x="314" y="1365"/>
                    <a:pt x="312" y="1363"/>
                    <a:pt x="310" y="1362"/>
                  </a:cubicBezTo>
                  <a:cubicBezTo>
                    <a:pt x="306" y="1359"/>
                    <a:pt x="302" y="1357"/>
                    <a:pt x="299" y="1354"/>
                  </a:cubicBezTo>
                  <a:cubicBezTo>
                    <a:pt x="296" y="1352"/>
                    <a:pt x="294" y="1351"/>
                    <a:pt x="292" y="1349"/>
                  </a:cubicBezTo>
                  <a:cubicBezTo>
                    <a:pt x="288" y="1347"/>
                    <a:pt x="284" y="1344"/>
                    <a:pt x="280" y="1341"/>
                  </a:cubicBezTo>
                  <a:cubicBezTo>
                    <a:pt x="278" y="1340"/>
                    <a:pt x="276" y="1339"/>
                    <a:pt x="274" y="1338"/>
                  </a:cubicBezTo>
                  <a:cubicBezTo>
                    <a:pt x="268" y="1334"/>
                    <a:pt x="262" y="1330"/>
                    <a:pt x="256" y="1326"/>
                  </a:cubicBezTo>
                  <a:cubicBezTo>
                    <a:pt x="256" y="1326"/>
                    <a:pt x="255" y="1326"/>
                    <a:pt x="255" y="1326"/>
                  </a:cubicBezTo>
                  <a:cubicBezTo>
                    <a:pt x="249" y="1323"/>
                    <a:pt x="243" y="1319"/>
                    <a:pt x="238" y="1316"/>
                  </a:cubicBezTo>
                  <a:cubicBezTo>
                    <a:pt x="236" y="1315"/>
                    <a:pt x="234" y="1314"/>
                    <a:pt x="232" y="1313"/>
                  </a:cubicBezTo>
                  <a:cubicBezTo>
                    <a:pt x="227" y="1311"/>
                    <a:pt x="223" y="1308"/>
                    <a:pt x="219" y="1306"/>
                  </a:cubicBezTo>
                  <a:cubicBezTo>
                    <a:pt x="216" y="1305"/>
                    <a:pt x="214" y="1304"/>
                    <a:pt x="211" y="1303"/>
                  </a:cubicBezTo>
                  <a:cubicBezTo>
                    <a:pt x="207" y="1301"/>
                    <a:pt x="203" y="1299"/>
                    <a:pt x="199" y="1297"/>
                  </a:cubicBezTo>
                  <a:cubicBezTo>
                    <a:pt x="197" y="1296"/>
                    <a:pt x="194" y="1295"/>
                    <a:pt x="192" y="1294"/>
                  </a:cubicBezTo>
                  <a:cubicBezTo>
                    <a:pt x="188" y="1292"/>
                    <a:pt x="184" y="1290"/>
                    <a:pt x="180" y="1288"/>
                  </a:cubicBezTo>
                  <a:cubicBezTo>
                    <a:pt x="177" y="1287"/>
                    <a:pt x="174" y="1286"/>
                    <a:pt x="172" y="1285"/>
                  </a:cubicBezTo>
                  <a:cubicBezTo>
                    <a:pt x="168" y="1284"/>
                    <a:pt x="163" y="1282"/>
                    <a:pt x="159" y="1280"/>
                  </a:cubicBezTo>
                  <a:cubicBezTo>
                    <a:pt x="157" y="1280"/>
                    <a:pt x="154" y="1279"/>
                    <a:pt x="152" y="1278"/>
                  </a:cubicBezTo>
                  <a:cubicBezTo>
                    <a:pt x="147" y="1276"/>
                    <a:pt x="142" y="1274"/>
                    <a:pt x="137" y="1273"/>
                  </a:cubicBezTo>
                  <a:cubicBezTo>
                    <a:pt x="135" y="1272"/>
                    <a:pt x="134" y="1272"/>
                    <a:pt x="132" y="1271"/>
                  </a:cubicBezTo>
                  <a:cubicBezTo>
                    <a:pt x="125" y="1269"/>
                    <a:pt x="118" y="1267"/>
                    <a:pt x="112" y="1265"/>
                  </a:cubicBezTo>
                  <a:cubicBezTo>
                    <a:pt x="112" y="541"/>
                    <a:pt x="112" y="541"/>
                    <a:pt x="112" y="541"/>
                  </a:cubicBezTo>
                  <a:cubicBezTo>
                    <a:pt x="118" y="539"/>
                    <a:pt x="125" y="537"/>
                    <a:pt x="132" y="535"/>
                  </a:cubicBezTo>
                  <a:cubicBezTo>
                    <a:pt x="134" y="534"/>
                    <a:pt x="135" y="534"/>
                    <a:pt x="137" y="533"/>
                  </a:cubicBezTo>
                  <a:cubicBezTo>
                    <a:pt x="142" y="531"/>
                    <a:pt x="147" y="530"/>
                    <a:pt x="152" y="528"/>
                  </a:cubicBezTo>
                  <a:cubicBezTo>
                    <a:pt x="154" y="527"/>
                    <a:pt x="157" y="526"/>
                    <a:pt x="159" y="525"/>
                  </a:cubicBezTo>
                  <a:cubicBezTo>
                    <a:pt x="163" y="524"/>
                    <a:pt x="168" y="522"/>
                    <a:pt x="172" y="520"/>
                  </a:cubicBezTo>
                  <a:cubicBezTo>
                    <a:pt x="174" y="519"/>
                    <a:pt x="177" y="518"/>
                    <a:pt x="180" y="517"/>
                  </a:cubicBezTo>
                  <a:cubicBezTo>
                    <a:pt x="184" y="516"/>
                    <a:pt x="188" y="514"/>
                    <a:pt x="192" y="512"/>
                  </a:cubicBezTo>
                  <a:cubicBezTo>
                    <a:pt x="194" y="511"/>
                    <a:pt x="197" y="510"/>
                    <a:pt x="199" y="509"/>
                  </a:cubicBezTo>
                  <a:cubicBezTo>
                    <a:pt x="203" y="507"/>
                    <a:pt x="207" y="505"/>
                    <a:pt x="211" y="503"/>
                  </a:cubicBezTo>
                  <a:cubicBezTo>
                    <a:pt x="214" y="502"/>
                    <a:pt x="216" y="501"/>
                    <a:pt x="219" y="500"/>
                  </a:cubicBezTo>
                  <a:cubicBezTo>
                    <a:pt x="223" y="497"/>
                    <a:pt x="227" y="495"/>
                    <a:pt x="232" y="493"/>
                  </a:cubicBezTo>
                  <a:cubicBezTo>
                    <a:pt x="234" y="492"/>
                    <a:pt x="236" y="491"/>
                    <a:pt x="238" y="490"/>
                  </a:cubicBezTo>
                  <a:cubicBezTo>
                    <a:pt x="243" y="487"/>
                    <a:pt x="249" y="483"/>
                    <a:pt x="255" y="480"/>
                  </a:cubicBezTo>
                  <a:cubicBezTo>
                    <a:pt x="255" y="480"/>
                    <a:pt x="256" y="479"/>
                    <a:pt x="256" y="479"/>
                  </a:cubicBezTo>
                  <a:cubicBezTo>
                    <a:pt x="262" y="476"/>
                    <a:pt x="268" y="472"/>
                    <a:pt x="274" y="468"/>
                  </a:cubicBezTo>
                  <a:cubicBezTo>
                    <a:pt x="276" y="467"/>
                    <a:pt x="278" y="466"/>
                    <a:pt x="280" y="465"/>
                  </a:cubicBezTo>
                  <a:cubicBezTo>
                    <a:pt x="284" y="462"/>
                    <a:pt x="288" y="459"/>
                    <a:pt x="292" y="456"/>
                  </a:cubicBezTo>
                  <a:cubicBezTo>
                    <a:pt x="294" y="455"/>
                    <a:pt x="296" y="453"/>
                    <a:pt x="299" y="452"/>
                  </a:cubicBezTo>
                  <a:cubicBezTo>
                    <a:pt x="302" y="449"/>
                    <a:pt x="306" y="447"/>
                    <a:pt x="310" y="444"/>
                  </a:cubicBezTo>
                  <a:cubicBezTo>
                    <a:pt x="312" y="442"/>
                    <a:pt x="314" y="441"/>
                    <a:pt x="316" y="439"/>
                  </a:cubicBezTo>
                  <a:cubicBezTo>
                    <a:pt x="320" y="436"/>
                    <a:pt x="323" y="434"/>
                    <a:pt x="327" y="431"/>
                  </a:cubicBezTo>
                  <a:cubicBezTo>
                    <a:pt x="329" y="429"/>
                    <a:pt x="331" y="427"/>
                    <a:pt x="333" y="426"/>
                  </a:cubicBezTo>
                  <a:cubicBezTo>
                    <a:pt x="337" y="423"/>
                    <a:pt x="340" y="420"/>
                    <a:pt x="344" y="417"/>
                  </a:cubicBezTo>
                  <a:cubicBezTo>
                    <a:pt x="346" y="415"/>
                    <a:pt x="348" y="413"/>
                    <a:pt x="350" y="412"/>
                  </a:cubicBezTo>
                  <a:cubicBezTo>
                    <a:pt x="354" y="408"/>
                    <a:pt x="357" y="405"/>
                    <a:pt x="361" y="402"/>
                  </a:cubicBezTo>
                  <a:cubicBezTo>
                    <a:pt x="362" y="400"/>
                    <a:pt x="364" y="399"/>
                    <a:pt x="366" y="397"/>
                  </a:cubicBezTo>
                  <a:cubicBezTo>
                    <a:pt x="371" y="392"/>
                    <a:pt x="376" y="387"/>
                    <a:pt x="381" y="382"/>
                  </a:cubicBezTo>
                  <a:cubicBezTo>
                    <a:pt x="387" y="377"/>
                    <a:pt x="392" y="372"/>
                    <a:pt x="396" y="367"/>
                  </a:cubicBezTo>
                  <a:cubicBezTo>
                    <a:pt x="398" y="365"/>
                    <a:pt x="400" y="363"/>
                    <a:pt x="401" y="361"/>
                  </a:cubicBezTo>
                  <a:cubicBezTo>
                    <a:pt x="404" y="358"/>
                    <a:pt x="408" y="354"/>
                    <a:pt x="411" y="351"/>
                  </a:cubicBezTo>
                  <a:cubicBezTo>
                    <a:pt x="413" y="349"/>
                    <a:pt x="414" y="346"/>
                    <a:pt x="416" y="344"/>
                  </a:cubicBezTo>
                  <a:cubicBezTo>
                    <a:pt x="419" y="341"/>
                    <a:pt x="422" y="338"/>
                    <a:pt x="425" y="334"/>
                  </a:cubicBezTo>
                  <a:cubicBezTo>
                    <a:pt x="427" y="332"/>
                    <a:pt x="428" y="330"/>
                    <a:pt x="430" y="327"/>
                  </a:cubicBezTo>
                  <a:cubicBezTo>
                    <a:pt x="433" y="324"/>
                    <a:pt x="435" y="321"/>
                    <a:pt x="438" y="317"/>
                  </a:cubicBezTo>
                  <a:cubicBezTo>
                    <a:pt x="440" y="315"/>
                    <a:pt x="442" y="313"/>
                    <a:pt x="443" y="310"/>
                  </a:cubicBezTo>
                  <a:cubicBezTo>
                    <a:pt x="446" y="307"/>
                    <a:pt x="448" y="303"/>
                    <a:pt x="451" y="299"/>
                  </a:cubicBezTo>
                  <a:cubicBezTo>
                    <a:pt x="453" y="297"/>
                    <a:pt x="454" y="295"/>
                    <a:pt x="456" y="293"/>
                  </a:cubicBezTo>
                  <a:cubicBezTo>
                    <a:pt x="458" y="289"/>
                    <a:pt x="461" y="285"/>
                    <a:pt x="464" y="280"/>
                  </a:cubicBezTo>
                  <a:cubicBezTo>
                    <a:pt x="465" y="279"/>
                    <a:pt x="466" y="277"/>
                    <a:pt x="467" y="275"/>
                  </a:cubicBezTo>
                  <a:cubicBezTo>
                    <a:pt x="471" y="269"/>
                    <a:pt x="475" y="263"/>
                    <a:pt x="479" y="257"/>
                  </a:cubicBezTo>
                  <a:cubicBezTo>
                    <a:pt x="479" y="256"/>
                    <a:pt x="479" y="256"/>
                    <a:pt x="479" y="256"/>
                  </a:cubicBezTo>
                  <a:cubicBezTo>
                    <a:pt x="482" y="250"/>
                    <a:pt x="486" y="244"/>
                    <a:pt x="489" y="238"/>
                  </a:cubicBezTo>
                  <a:cubicBezTo>
                    <a:pt x="490" y="236"/>
                    <a:pt x="491" y="234"/>
                    <a:pt x="492" y="232"/>
                  </a:cubicBezTo>
                  <a:cubicBezTo>
                    <a:pt x="494" y="228"/>
                    <a:pt x="497" y="224"/>
                    <a:pt x="499" y="219"/>
                  </a:cubicBezTo>
                  <a:cubicBezTo>
                    <a:pt x="500" y="217"/>
                    <a:pt x="501" y="215"/>
                    <a:pt x="502" y="212"/>
                  </a:cubicBezTo>
                  <a:cubicBezTo>
                    <a:pt x="504" y="208"/>
                    <a:pt x="506" y="204"/>
                    <a:pt x="508" y="200"/>
                  </a:cubicBezTo>
                  <a:cubicBezTo>
                    <a:pt x="509" y="198"/>
                    <a:pt x="510" y="195"/>
                    <a:pt x="511" y="192"/>
                  </a:cubicBezTo>
                  <a:cubicBezTo>
                    <a:pt x="513" y="188"/>
                    <a:pt x="515" y="184"/>
                    <a:pt x="517" y="180"/>
                  </a:cubicBezTo>
                  <a:cubicBezTo>
                    <a:pt x="518" y="178"/>
                    <a:pt x="519" y="175"/>
                    <a:pt x="520" y="173"/>
                  </a:cubicBezTo>
                  <a:cubicBezTo>
                    <a:pt x="521" y="168"/>
                    <a:pt x="523" y="164"/>
                    <a:pt x="525" y="160"/>
                  </a:cubicBezTo>
                  <a:cubicBezTo>
                    <a:pt x="525" y="157"/>
                    <a:pt x="526" y="155"/>
                    <a:pt x="527" y="153"/>
                  </a:cubicBezTo>
                  <a:cubicBezTo>
                    <a:pt x="529" y="148"/>
                    <a:pt x="531" y="143"/>
                    <a:pt x="532" y="138"/>
                  </a:cubicBezTo>
                  <a:cubicBezTo>
                    <a:pt x="533" y="136"/>
                    <a:pt x="534" y="134"/>
                    <a:pt x="534" y="132"/>
                  </a:cubicBezTo>
                  <a:cubicBezTo>
                    <a:pt x="536" y="126"/>
                    <a:pt x="538" y="119"/>
                    <a:pt x="540" y="112"/>
                  </a:cubicBezTo>
                  <a:cubicBezTo>
                    <a:pt x="3264" y="112"/>
                    <a:pt x="3264" y="112"/>
                    <a:pt x="3264" y="112"/>
                  </a:cubicBezTo>
                  <a:cubicBezTo>
                    <a:pt x="3293" y="214"/>
                    <a:pt x="3347" y="307"/>
                    <a:pt x="3423" y="382"/>
                  </a:cubicBezTo>
                  <a:cubicBezTo>
                    <a:pt x="3499" y="458"/>
                    <a:pt x="3591" y="512"/>
                    <a:pt x="3693" y="541"/>
                  </a:cubicBezTo>
                  <a:cubicBezTo>
                    <a:pt x="3693" y="1265"/>
                    <a:pt x="3693" y="1265"/>
                    <a:pt x="3693" y="1265"/>
                  </a:cubicBezTo>
                  <a:cubicBezTo>
                    <a:pt x="3686" y="1267"/>
                    <a:pt x="3679" y="1269"/>
                    <a:pt x="3673" y="1271"/>
                  </a:cubicBezTo>
                  <a:cubicBezTo>
                    <a:pt x="3671" y="1272"/>
                    <a:pt x="3669" y="1272"/>
                    <a:pt x="3667" y="1273"/>
                  </a:cubicBezTo>
                  <a:cubicBezTo>
                    <a:pt x="3662" y="1274"/>
                    <a:pt x="3657" y="1276"/>
                    <a:pt x="3652" y="1278"/>
                  </a:cubicBezTo>
                  <a:cubicBezTo>
                    <a:pt x="3650" y="1279"/>
                    <a:pt x="3648" y="1280"/>
                    <a:pt x="3645" y="1280"/>
                  </a:cubicBezTo>
                  <a:cubicBezTo>
                    <a:pt x="3641" y="1282"/>
                    <a:pt x="3637" y="1284"/>
                    <a:pt x="3632" y="1285"/>
                  </a:cubicBezTo>
                  <a:cubicBezTo>
                    <a:pt x="3630" y="1286"/>
                    <a:pt x="3627" y="1287"/>
                    <a:pt x="3625" y="1288"/>
                  </a:cubicBezTo>
                  <a:cubicBezTo>
                    <a:pt x="3621" y="1290"/>
                    <a:pt x="3617" y="1292"/>
                    <a:pt x="3613" y="1294"/>
                  </a:cubicBezTo>
                  <a:cubicBezTo>
                    <a:pt x="3610" y="1295"/>
                    <a:pt x="3608" y="1296"/>
                    <a:pt x="3605" y="1297"/>
                  </a:cubicBezTo>
                  <a:cubicBezTo>
                    <a:pt x="3601" y="1299"/>
                    <a:pt x="3597" y="1301"/>
                    <a:pt x="3593" y="1303"/>
                  </a:cubicBezTo>
                  <a:cubicBezTo>
                    <a:pt x="3590" y="1304"/>
                    <a:pt x="3588" y="1305"/>
                    <a:pt x="3586" y="1306"/>
                  </a:cubicBezTo>
                  <a:cubicBezTo>
                    <a:pt x="3581" y="1308"/>
                    <a:pt x="3577" y="1311"/>
                    <a:pt x="3573" y="1313"/>
                  </a:cubicBezTo>
                  <a:cubicBezTo>
                    <a:pt x="3571" y="1314"/>
                    <a:pt x="3569" y="1315"/>
                    <a:pt x="3567" y="1316"/>
                  </a:cubicBezTo>
                  <a:cubicBezTo>
                    <a:pt x="3561" y="1319"/>
                    <a:pt x="3555" y="1323"/>
                    <a:pt x="3549" y="1326"/>
                  </a:cubicBezTo>
                  <a:cubicBezTo>
                    <a:pt x="3549" y="1326"/>
                    <a:pt x="3549" y="1326"/>
                    <a:pt x="3548" y="1326"/>
                  </a:cubicBezTo>
                  <a:cubicBezTo>
                    <a:pt x="3542" y="1330"/>
                    <a:pt x="3536" y="1334"/>
                    <a:pt x="3530" y="1338"/>
                  </a:cubicBezTo>
                  <a:cubicBezTo>
                    <a:pt x="3528" y="1339"/>
                    <a:pt x="3526" y="1340"/>
                    <a:pt x="3525" y="1341"/>
                  </a:cubicBezTo>
                  <a:cubicBezTo>
                    <a:pt x="3521" y="1344"/>
                    <a:pt x="3516" y="1347"/>
                    <a:pt x="3512" y="1349"/>
                  </a:cubicBezTo>
                  <a:cubicBezTo>
                    <a:pt x="3510" y="1351"/>
                    <a:pt x="3508" y="1352"/>
                    <a:pt x="3506" y="1354"/>
                  </a:cubicBezTo>
                  <a:cubicBezTo>
                    <a:pt x="3502" y="1357"/>
                    <a:pt x="3498" y="1359"/>
                    <a:pt x="3495" y="1362"/>
                  </a:cubicBezTo>
                  <a:cubicBezTo>
                    <a:pt x="3492" y="1363"/>
                    <a:pt x="3490" y="1365"/>
                    <a:pt x="3488" y="1367"/>
                  </a:cubicBezTo>
                  <a:cubicBezTo>
                    <a:pt x="3484" y="1370"/>
                    <a:pt x="3481" y="1372"/>
                    <a:pt x="3478" y="1375"/>
                  </a:cubicBezTo>
                  <a:cubicBezTo>
                    <a:pt x="3475" y="1377"/>
                    <a:pt x="3473" y="1378"/>
                    <a:pt x="3471" y="1380"/>
                  </a:cubicBezTo>
                  <a:cubicBezTo>
                    <a:pt x="3467" y="1383"/>
                    <a:pt x="3464" y="1386"/>
                    <a:pt x="3461" y="1389"/>
                  </a:cubicBezTo>
                  <a:cubicBezTo>
                    <a:pt x="3459" y="1391"/>
                    <a:pt x="3456" y="1392"/>
                    <a:pt x="3454" y="1394"/>
                  </a:cubicBezTo>
                  <a:cubicBezTo>
                    <a:pt x="3451" y="1397"/>
                    <a:pt x="3447" y="1401"/>
                    <a:pt x="3444" y="1404"/>
                  </a:cubicBezTo>
                  <a:cubicBezTo>
                    <a:pt x="3442" y="1405"/>
                    <a:pt x="3440" y="1407"/>
                    <a:pt x="3438" y="1409"/>
                  </a:cubicBezTo>
                  <a:cubicBezTo>
                    <a:pt x="3433" y="1414"/>
                    <a:pt x="3428" y="1418"/>
                    <a:pt x="3423" y="1424"/>
                  </a:cubicBezTo>
                  <a:cubicBezTo>
                    <a:pt x="3418" y="1429"/>
                    <a:pt x="3413" y="1434"/>
                    <a:pt x="3408" y="1439"/>
                  </a:cubicBezTo>
                  <a:cubicBezTo>
                    <a:pt x="3406" y="1441"/>
                    <a:pt x="3405" y="1443"/>
                    <a:pt x="3403" y="1444"/>
                  </a:cubicBezTo>
                  <a:cubicBezTo>
                    <a:pt x="3400" y="1448"/>
                    <a:pt x="3397" y="1451"/>
                    <a:pt x="3393" y="1455"/>
                  </a:cubicBezTo>
                  <a:cubicBezTo>
                    <a:pt x="3392" y="1457"/>
                    <a:pt x="3390" y="1459"/>
                    <a:pt x="3388" y="1461"/>
                  </a:cubicBezTo>
                  <a:cubicBezTo>
                    <a:pt x="3385" y="1465"/>
                    <a:pt x="3382" y="1468"/>
                    <a:pt x="3380" y="1472"/>
                  </a:cubicBezTo>
                  <a:cubicBezTo>
                    <a:pt x="3378" y="1474"/>
                    <a:pt x="3376" y="1476"/>
                    <a:pt x="3374" y="1478"/>
                  </a:cubicBezTo>
                  <a:cubicBezTo>
                    <a:pt x="3371" y="1482"/>
                    <a:pt x="3369" y="1485"/>
                    <a:pt x="3366" y="1489"/>
                  </a:cubicBezTo>
                  <a:cubicBezTo>
                    <a:pt x="3364" y="1491"/>
                    <a:pt x="3363" y="1493"/>
                    <a:pt x="3361" y="1496"/>
                  </a:cubicBezTo>
                  <a:cubicBezTo>
                    <a:pt x="3358" y="1499"/>
                    <a:pt x="3356" y="1503"/>
                    <a:pt x="3353" y="1506"/>
                  </a:cubicBezTo>
                  <a:cubicBezTo>
                    <a:pt x="3352" y="1509"/>
                    <a:pt x="3350" y="1511"/>
                    <a:pt x="3349" y="1513"/>
                  </a:cubicBezTo>
                  <a:cubicBezTo>
                    <a:pt x="3346" y="1517"/>
                    <a:pt x="3343" y="1521"/>
                    <a:pt x="3340" y="1525"/>
                  </a:cubicBezTo>
                  <a:cubicBezTo>
                    <a:pt x="3339" y="1527"/>
                    <a:pt x="3338" y="1529"/>
                    <a:pt x="3337" y="1531"/>
                  </a:cubicBezTo>
                  <a:cubicBezTo>
                    <a:pt x="3333" y="1537"/>
                    <a:pt x="3329" y="1543"/>
                    <a:pt x="3326" y="1549"/>
                  </a:cubicBezTo>
                  <a:cubicBezTo>
                    <a:pt x="3326" y="1549"/>
                    <a:pt x="3325" y="1550"/>
                    <a:pt x="3325" y="1550"/>
                  </a:cubicBezTo>
                  <a:cubicBezTo>
                    <a:pt x="3322" y="1556"/>
                    <a:pt x="3319" y="1562"/>
                    <a:pt x="3315" y="1568"/>
                  </a:cubicBezTo>
                  <a:cubicBezTo>
                    <a:pt x="3314" y="1570"/>
                    <a:pt x="3313" y="1572"/>
                    <a:pt x="3312" y="1574"/>
                  </a:cubicBezTo>
                  <a:cubicBezTo>
                    <a:pt x="3310" y="1578"/>
                    <a:pt x="3308" y="1582"/>
                    <a:pt x="3306" y="1586"/>
                  </a:cubicBezTo>
                  <a:cubicBezTo>
                    <a:pt x="3304" y="1589"/>
                    <a:pt x="3303" y="1591"/>
                    <a:pt x="3302" y="1594"/>
                  </a:cubicBezTo>
                  <a:cubicBezTo>
                    <a:pt x="3300" y="1598"/>
                    <a:pt x="3298" y="1602"/>
                    <a:pt x="3296" y="1606"/>
                  </a:cubicBezTo>
                  <a:cubicBezTo>
                    <a:pt x="3295" y="1608"/>
                    <a:pt x="3294" y="1611"/>
                    <a:pt x="3293" y="1613"/>
                  </a:cubicBezTo>
                  <a:cubicBezTo>
                    <a:pt x="3291" y="1617"/>
                    <a:pt x="3289" y="1621"/>
                    <a:pt x="3288" y="1625"/>
                  </a:cubicBezTo>
                  <a:cubicBezTo>
                    <a:pt x="3287" y="1628"/>
                    <a:pt x="3286" y="1631"/>
                    <a:pt x="3285" y="1633"/>
                  </a:cubicBezTo>
                  <a:cubicBezTo>
                    <a:pt x="3283" y="1637"/>
                    <a:pt x="3281" y="1642"/>
                    <a:pt x="3280" y="1646"/>
                  </a:cubicBezTo>
                  <a:cubicBezTo>
                    <a:pt x="3279" y="1648"/>
                    <a:pt x="3278" y="1651"/>
                    <a:pt x="3277" y="1653"/>
                  </a:cubicBezTo>
                  <a:cubicBezTo>
                    <a:pt x="3275" y="1658"/>
                    <a:pt x="3274" y="1663"/>
                    <a:pt x="3272" y="1668"/>
                  </a:cubicBezTo>
                  <a:cubicBezTo>
                    <a:pt x="3271" y="1670"/>
                    <a:pt x="3271" y="1671"/>
                    <a:pt x="3270" y="1673"/>
                  </a:cubicBezTo>
                  <a:cubicBezTo>
                    <a:pt x="3268" y="1680"/>
                    <a:pt x="3266" y="1687"/>
                    <a:pt x="3264" y="1694"/>
                  </a:cubicBezTo>
                  <a:lnTo>
                    <a:pt x="540" y="1694"/>
                  </a:lnTo>
                  <a:close/>
                </a:path>
              </a:pathLst>
            </a:cu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1" name="円/楕円 143">
              <a:extLst>
                <a:ext uri="{FF2B5EF4-FFF2-40B4-BE49-F238E27FC236}">
                  <a16:creationId xmlns:a16="http://schemas.microsoft.com/office/drawing/2014/main" id="{00000000-0008-0000-0400-000029000000}"/>
                </a:ext>
              </a:extLst>
            </xdr:cNvPr>
            <xdr:cNvSpPr>
              <a:spLocks noChangeArrowheads="1"/>
            </xdr:cNvSpPr>
          </xdr:nvSpPr>
          <xdr:spPr bwMode="auto">
            <a:xfrm>
              <a:off x="4849813" y="3384550"/>
              <a:ext cx="153988" cy="152400"/>
            </a:xfrm>
            <a:prstGeom prst="ellipse">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2" name="円/楕円 144">
              <a:extLst>
                <a:ext uri="{FF2B5EF4-FFF2-40B4-BE49-F238E27FC236}">
                  <a16:creationId xmlns:a16="http://schemas.microsoft.com/office/drawing/2014/main" id="{00000000-0008-0000-0400-00002A000000}"/>
                </a:ext>
              </a:extLst>
            </xdr:cNvPr>
            <xdr:cNvSpPr>
              <a:spLocks noChangeArrowheads="1"/>
            </xdr:cNvSpPr>
          </xdr:nvSpPr>
          <xdr:spPr bwMode="auto">
            <a:xfrm>
              <a:off x="5053013" y="3432175"/>
              <a:ext cx="55563" cy="57150"/>
            </a:xfrm>
            <a:prstGeom prst="ellipse">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3" name="円/楕円 145">
              <a:extLst>
                <a:ext uri="{FF2B5EF4-FFF2-40B4-BE49-F238E27FC236}">
                  <a16:creationId xmlns:a16="http://schemas.microsoft.com/office/drawing/2014/main" id="{00000000-0008-0000-0400-00002B000000}"/>
                </a:ext>
              </a:extLst>
            </xdr:cNvPr>
            <xdr:cNvSpPr>
              <a:spLocks noChangeArrowheads="1"/>
            </xdr:cNvSpPr>
          </xdr:nvSpPr>
          <xdr:spPr bwMode="auto">
            <a:xfrm>
              <a:off x="4745038" y="3432175"/>
              <a:ext cx="55563" cy="57150"/>
            </a:xfrm>
            <a:prstGeom prst="ellipse">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grpSp>
        <xdr:nvGrpSpPr>
          <xdr:cNvPr id="33" name="グループ 135">
            <a:extLst>
              <a:ext uri="{FF2B5EF4-FFF2-40B4-BE49-F238E27FC236}">
                <a16:creationId xmlns:a16="http://schemas.microsoft.com/office/drawing/2014/main" id="{00000000-0008-0000-0400-000021000000}"/>
              </a:ext>
            </a:extLst>
          </xdr:cNvPr>
          <xdr:cNvGrpSpPr/>
        </xdr:nvGrpSpPr>
        <xdr:grpSpPr>
          <a:xfrm rot="2480853">
            <a:off x="4759678" y="3119263"/>
            <a:ext cx="563563" cy="292100"/>
            <a:chOff x="4645025" y="3314700"/>
            <a:chExt cx="563563" cy="292100"/>
          </a:xfrm>
        </xdr:grpSpPr>
        <xdr:sp macro="" textlink="">
          <xdr:nvSpPr>
            <xdr:cNvPr id="34" name="長方形 136">
              <a:extLst>
                <a:ext uri="{FF2B5EF4-FFF2-40B4-BE49-F238E27FC236}">
                  <a16:creationId xmlns:a16="http://schemas.microsoft.com/office/drawing/2014/main" id="{00000000-0008-0000-0400-000022000000}"/>
                </a:ext>
              </a:extLst>
            </xdr:cNvPr>
            <xdr:cNvSpPr>
              <a:spLocks noChangeArrowheads="1"/>
            </xdr:cNvSpPr>
          </xdr:nvSpPr>
          <xdr:spPr bwMode="auto">
            <a:xfrm>
              <a:off x="4645025" y="3314700"/>
              <a:ext cx="563563" cy="292100"/>
            </a:xfrm>
            <a:prstGeom prst="rect">
              <a:avLst/>
            </a:prstGeom>
            <a:solidFill>
              <a:schemeClr val="bg1"/>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5" name="フリーフォーム 38">
              <a:extLst>
                <a:ext uri="{FF2B5EF4-FFF2-40B4-BE49-F238E27FC236}">
                  <a16:creationId xmlns:a16="http://schemas.microsoft.com/office/drawing/2014/main" id="{00000000-0008-0000-0400-000023000000}"/>
                </a:ext>
              </a:extLst>
            </xdr:cNvPr>
            <xdr:cNvSpPr>
              <a:spLocks noEditPoints="1"/>
            </xdr:cNvSpPr>
          </xdr:nvSpPr>
          <xdr:spPr bwMode="auto">
            <a:xfrm>
              <a:off x="4668838" y="3338513"/>
              <a:ext cx="515938" cy="244475"/>
            </a:xfrm>
            <a:custGeom>
              <a:avLst/>
              <a:gdLst>
                <a:gd name="T0" fmla="*/ 565 w 3805"/>
                <a:gd name="T1" fmla="*/ 0 h 1806"/>
                <a:gd name="T2" fmla="*/ 0 w 3805"/>
                <a:gd name="T3" fmla="*/ 451 h 1806"/>
                <a:gd name="T4" fmla="*/ 0 w 3805"/>
                <a:gd name="T5" fmla="*/ 1354 h 1806"/>
                <a:gd name="T6" fmla="*/ 565 w 3805"/>
                <a:gd name="T7" fmla="*/ 1806 h 1806"/>
                <a:gd name="T8" fmla="*/ 3805 w 3805"/>
                <a:gd name="T9" fmla="*/ 1806 h 1806"/>
                <a:gd name="T10" fmla="*/ 3805 w 3805"/>
                <a:gd name="T11" fmla="*/ 566 h 1806"/>
                <a:gd name="T12" fmla="*/ 3308 w 3805"/>
                <a:gd name="T13" fmla="*/ 0 h 1806"/>
                <a:gd name="T14" fmla="*/ 532 w 3805"/>
                <a:gd name="T15" fmla="*/ 1668 h 1806"/>
                <a:gd name="T16" fmla="*/ 520 w 3805"/>
                <a:gd name="T17" fmla="*/ 1633 h 1806"/>
                <a:gd name="T18" fmla="*/ 508 w 3805"/>
                <a:gd name="T19" fmla="*/ 1606 h 1806"/>
                <a:gd name="T20" fmla="*/ 492 w 3805"/>
                <a:gd name="T21" fmla="*/ 1574 h 1806"/>
                <a:gd name="T22" fmla="*/ 479 w 3805"/>
                <a:gd name="T23" fmla="*/ 1549 h 1806"/>
                <a:gd name="T24" fmla="*/ 456 w 3805"/>
                <a:gd name="T25" fmla="*/ 1513 h 1806"/>
                <a:gd name="T26" fmla="*/ 438 w 3805"/>
                <a:gd name="T27" fmla="*/ 1489 h 1806"/>
                <a:gd name="T28" fmla="*/ 416 w 3805"/>
                <a:gd name="T29" fmla="*/ 1461 h 1806"/>
                <a:gd name="T30" fmla="*/ 396 w 3805"/>
                <a:gd name="T31" fmla="*/ 1439 h 1806"/>
                <a:gd name="T32" fmla="*/ 361 w 3805"/>
                <a:gd name="T33" fmla="*/ 1404 h 1806"/>
                <a:gd name="T34" fmla="*/ 333 w 3805"/>
                <a:gd name="T35" fmla="*/ 1380 h 1806"/>
                <a:gd name="T36" fmla="*/ 310 w 3805"/>
                <a:gd name="T37" fmla="*/ 1362 h 1806"/>
                <a:gd name="T38" fmla="*/ 280 w 3805"/>
                <a:gd name="T39" fmla="*/ 1341 h 1806"/>
                <a:gd name="T40" fmla="*/ 255 w 3805"/>
                <a:gd name="T41" fmla="*/ 1326 h 1806"/>
                <a:gd name="T42" fmla="*/ 219 w 3805"/>
                <a:gd name="T43" fmla="*/ 1306 h 1806"/>
                <a:gd name="T44" fmla="*/ 192 w 3805"/>
                <a:gd name="T45" fmla="*/ 1294 h 1806"/>
                <a:gd name="T46" fmla="*/ 159 w 3805"/>
                <a:gd name="T47" fmla="*/ 1280 h 1806"/>
                <a:gd name="T48" fmla="*/ 132 w 3805"/>
                <a:gd name="T49" fmla="*/ 1271 h 1806"/>
                <a:gd name="T50" fmla="*/ 132 w 3805"/>
                <a:gd name="T51" fmla="*/ 535 h 1806"/>
                <a:gd name="T52" fmla="*/ 159 w 3805"/>
                <a:gd name="T53" fmla="*/ 525 h 1806"/>
                <a:gd name="T54" fmla="*/ 192 w 3805"/>
                <a:gd name="T55" fmla="*/ 512 h 1806"/>
                <a:gd name="T56" fmla="*/ 219 w 3805"/>
                <a:gd name="T57" fmla="*/ 500 h 1806"/>
                <a:gd name="T58" fmla="*/ 255 w 3805"/>
                <a:gd name="T59" fmla="*/ 480 h 1806"/>
                <a:gd name="T60" fmla="*/ 280 w 3805"/>
                <a:gd name="T61" fmla="*/ 465 h 1806"/>
                <a:gd name="T62" fmla="*/ 310 w 3805"/>
                <a:gd name="T63" fmla="*/ 444 h 1806"/>
                <a:gd name="T64" fmla="*/ 333 w 3805"/>
                <a:gd name="T65" fmla="*/ 426 h 1806"/>
                <a:gd name="T66" fmla="*/ 361 w 3805"/>
                <a:gd name="T67" fmla="*/ 402 h 1806"/>
                <a:gd name="T68" fmla="*/ 396 w 3805"/>
                <a:gd name="T69" fmla="*/ 367 h 1806"/>
                <a:gd name="T70" fmla="*/ 416 w 3805"/>
                <a:gd name="T71" fmla="*/ 344 h 1806"/>
                <a:gd name="T72" fmla="*/ 438 w 3805"/>
                <a:gd name="T73" fmla="*/ 317 h 1806"/>
                <a:gd name="T74" fmla="*/ 456 w 3805"/>
                <a:gd name="T75" fmla="*/ 293 h 1806"/>
                <a:gd name="T76" fmla="*/ 479 w 3805"/>
                <a:gd name="T77" fmla="*/ 257 h 1806"/>
                <a:gd name="T78" fmla="*/ 492 w 3805"/>
                <a:gd name="T79" fmla="*/ 232 h 1806"/>
                <a:gd name="T80" fmla="*/ 508 w 3805"/>
                <a:gd name="T81" fmla="*/ 200 h 1806"/>
                <a:gd name="T82" fmla="*/ 520 w 3805"/>
                <a:gd name="T83" fmla="*/ 173 h 1806"/>
                <a:gd name="T84" fmla="*/ 532 w 3805"/>
                <a:gd name="T85" fmla="*/ 138 h 1806"/>
                <a:gd name="T86" fmla="*/ 3264 w 3805"/>
                <a:gd name="T87" fmla="*/ 112 h 1806"/>
                <a:gd name="T88" fmla="*/ 3693 w 3805"/>
                <a:gd name="T89" fmla="*/ 1265 h 1806"/>
                <a:gd name="T90" fmla="*/ 3652 w 3805"/>
                <a:gd name="T91" fmla="*/ 1278 h 1806"/>
                <a:gd name="T92" fmla="*/ 3625 w 3805"/>
                <a:gd name="T93" fmla="*/ 1288 h 1806"/>
                <a:gd name="T94" fmla="*/ 3593 w 3805"/>
                <a:gd name="T95" fmla="*/ 1303 h 1806"/>
                <a:gd name="T96" fmla="*/ 3567 w 3805"/>
                <a:gd name="T97" fmla="*/ 1316 h 1806"/>
                <a:gd name="T98" fmla="*/ 3530 w 3805"/>
                <a:gd name="T99" fmla="*/ 1338 h 1806"/>
                <a:gd name="T100" fmla="*/ 3506 w 3805"/>
                <a:gd name="T101" fmla="*/ 1354 h 1806"/>
                <a:gd name="T102" fmla="*/ 3478 w 3805"/>
                <a:gd name="T103" fmla="*/ 1375 h 1806"/>
                <a:gd name="T104" fmla="*/ 3454 w 3805"/>
                <a:gd name="T105" fmla="*/ 1394 h 1806"/>
                <a:gd name="T106" fmla="*/ 3423 w 3805"/>
                <a:gd name="T107" fmla="*/ 1424 h 1806"/>
                <a:gd name="T108" fmla="*/ 3393 w 3805"/>
                <a:gd name="T109" fmla="*/ 1455 h 1806"/>
                <a:gd name="T110" fmla="*/ 3374 w 3805"/>
                <a:gd name="T111" fmla="*/ 1478 h 1806"/>
                <a:gd name="T112" fmla="*/ 3353 w 3805"/>
                <a:gd name="T113" fmla="*/ 1506 h 1806"/>
                <a:gd name="T114" fmla="*/ 3337 w 3805"/>
                <a:gd name="T115" fmla="*/ 1531 h 1806"/>
                <a:gd name="T116" fmla="*/ 3315 w 3805"/>
                <a:gd name="T117" fmla="*/ 1568 h 1806"/>
                <a:gd name="T118" fmla="*/ 3302 w 3805"/>
                <a:gd name="T119" fmla="*/ 1594 h 1806"/>
                <a:gd name="T120" fmla="*/ 3288 w 3805"/>
                <a:gd name="T121" fmla="*/ 1625 h 1806"/>
                <a:gd name="T122" fmla="*/ 3277 w 3805"/>
                <a:gd name="T123" fmla="*/ 1653 h 1806"/>
                <a:gd name="T124" fmla="*/ 3264 w 3805"/>
                <a:gd name="T125" fmla="*/ 1694 h 18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3805" h="1806">
                  <a:moveTo>
                    <a:pt x="3308" y="0"/>
                  </a:moveTo>
                  <a:cubicBezTo>
                    <a:pt x="3239" y="0"/>
                    <a:pt x="3239" y="0"/>
                    <a:pt x="3239" y="0"/>
                  </a:cubicBezTo>
                  <a:cubicBezTo>
                    <a:pt x="565" y="0"/>
                    <a:pt x="565" y="0"/>
                    <a:pt x="565" y="0"/>
                  </a:cubicBezTo>
                  <a:cubicBezTo>
                    <a:pt x="451" y="0"/>
                    <a:pt x="451" y="0"/>
                    <a:pt x="451" y="0"/>
                  </a:cubicBezTo>
                  <a:cubicBezTo>
                    <a:pt x="0" y="0"/>
                    <a:pt x="0" y="0"/>
                    <a:pt x="0" y="0"/>
                  </a:cubicBezTo>
                  <a:cubicBezTo>
                    <a:pt x="0" y="451"/>
                    <a:pt x="0" y="451"/>
                    <a:pt x="0" y="451"/>
                  </a:cubicBezTo>
                  <a:cubicBezTo>
                    <a:pt x="0" y="566"/>
                    <a:pt x="0" y="566"/>
                    <a:pt x="0" y="566"/>
                  </a:cubicBezTo>
                  <a:cubicBezTo>
                    <a:pt x="0" y="1240"/>
                    <a:pt x="0" y="1240"/>
                    <a:pt x="0" y="1240"/>
                  </a:cubicBezTo>
                  <a:cubicBezTo>
                    <a:pt x="0" y="1354"/>
                    <a:pt x="0" y="1354"/>
                    <a:pt x="0" y="1354"/>
                  </a:cubicBezTo>
                  <a:cubicBezTo>
                    <a:pt x="0" y="1806"/>
                    <a:pt x="0" y="1806"/>
                    <a:pt x="0" y="1806"/>
                  </a:cubicBezTo>
                  <a:cubicBezTo>
                    <a:pt x="451" y="1806"/>
                    <a:pt x="451" y="1806"/>
                    <a:pt x="451" y="1806"/>
                  </a:cubicBezTo>
                  <a:cubicBezTo>
                    <a:pt x="565" y="1806"/>
                    <a:pt x="565" y="1806"/>
                    <a:pt x="565" y="1806"/>
                  </a:cubicBezTo>
                  <a:cubicBezTo>
                    <a:pt x="3239" y="1806"/>
                    <a:pt x="3239" y="1806"/>
                    <a:pt x="3239" y="1806"/>
                  </a:cubicBezTo>
                  <a:cubicBezTo>
                    <a:pt x="3354" y="1806"/>
                    <a:pt x="3354" y="1806"/>
                    <a:pt x="3354" y="1806"/>
                  </a:cubicBezTo>
                  <a:cubicBezTo>
                    <a:pt x="3805" y="1806"/>
                    <a:pt x="3805" y="1806"/>
                    <a:pt x="3805" y="1806"/>
                  </a:cubicBezTo>
                  <a:cubicBezTo>
                    <a:pt x="3805" y="1354"/>
                    <a:pt x="3805" y="1354"/>
                    <a:pt x="3805" y="1354"/>
                  </a:cubicBezTo>
                  <a:cubicBezTo>
                    <a:pt x="3805" y="1240"/>
                    <a:pt x="3805" y="1240"/>
                    <a:pt x="3805" y="1240"/>
                  </a:cubicBezTo>
                  <a:cubicBezTo>
                    <a:pt x="3805" y="566"/>
                    <a:pt x="3805" y="566"/>
                    <a:pt x="3805" y="566"/>
                  </a:cubicBezTo>
                  <a:cubicBezTo>
                    <a:pt x="3805" y="497"/>
                    <a:pt x="3805" y="497"/>
                    <a:pt x="3805" y="497"/>
                  </a:cubicBezTo>
                  <a:cubicBezTo>
                    <a:pt x="3805" y="0"/>
                    <a:pt x="3805" y="0"/>
                    <a:pt x="3805" y="0"/>
                  </a:cubicBezTo>
                  <a:lnTo>
                    <a:pt x="3308" y="0"/>
                  </a:lnTo>
                  <a:close/>
                  <a:moveTo>
                    <a:pt x="540" y="1694"/>
                  </a:moveTo>
                  <a:cubicBezTo>
                    <a:pt x="538" y="1687"/>
                    <a:pt x="536" y="1680"/>
                    <a:pt x="534" y="1673"/>
                  </a:cubicBezTo>
                  <a:cubicBezTo>
                    <a:pt x="534" y="1671"/>
                    <a:pt x="533" y="1670"/>
                    <a:pt x="532" y="1668"/>
                  </a:cubicBezTo>
                  <a:cubicBezTo>
                    <a:pt x="531" y="1663"/>
                    <a:pt x="529" y="1658"/>
                    <a:pt x="527" y="1653"/>
                  </a:cubicBezTo>
                  <a:cubicBezTo>
                    <a:pt x="526" y="1651"/>
                    <a:pt x="525" y="1648"/>
                    <a:pt x="525" y="1646"/>
                  </a:cubicBezTo>
                  <a:cubicBezTo>
                    <a:pt x="523" y="1642"/>
                    <a:pt x="521" y="1637"/>
                    <a:pt x="520" y="1633"/>
                  </a:cubicBezTo>
                  <a:cubicBezTo>
                    <a:pt x="519" y="1631"/>
                    <a:pt x="518" y="1628"/>
                    <a:pt x="517" y="1625"/>
                  </a:cubicBezTo>
                  <a:cubicBezTo>
                    <a:pt x="515" y="1621"/>
                    <a:pt x="513" y="1617"/>
                    <a:pt x="511" y="1613"/>
                  </a:cubicBezTo>
                  <a:cubicBezTo>
                    <a:pt x="510" y="1611"/>
                    <a:pt x="509" y="1608"/>
                    <a:pt x="508" y="1606"/>
                  </a:cubicBezTo>
                  <a:cubicBezTo>
                    <a:pt x="506" y="1602"/>
                    <a:pt x="504" y="1598"/>
                    <a:pt x="502" y="1594"/>
                  </a:cubicBezTo>
                  <a:cubicBezTo>
                    <a:pt x="501" y="1591"/>
                    <a:pt x="500" y="1589"/>
                    <a:pt x="499" y="1586"/>
                  </a:cubicBezTo>
                  <a:cubicBezTo>
                    <a:pt x="497" y="1582"/>
                    <a:pt x="494" y="1578"/>
                    <a:pt x="492" y="1574"/>
                  </a:cubicBezTo>
                  <a:cubicBezTo>
                    <a:pt x="491" y="1572"/>
                    <a:pt x="490" y="1570"/>
                    <a:pt x="489" y="1568"/>
                  </a:cubicBezTo>
                  <a:cubicBezTo>
                    <a:pt x="486" y="1562"/>
                    <a:pt x="482" y="1556"/>
                    <a:pt x="479" y="1550"/>
                  </a:cubicBezTo>
                  <a:cubicBezTo>
                    <a:pt x="479" y="1550"/>
                    <a:pt x="479" y="1549"/>
                    <a:pt x="479" y="1549"/>
                  </a:cubicBezTo>
                  <a:cubicBezTo>
                    <a:pt x="475" y="1543"/>
                    <a:pt x="471" y="1537"/>
                    <a:pt x="467" y="1531"/>
                  </a:cubicBezTo>
                  <a:cubicBezTo>
                    <a:pt x="466" y="1529"/>
                    <a:pt x="465" y="1527"/>
                    <a:pt x="464" y="1525"/>
                  </a:cubicBezTo>
                  <a:cubicBezTo>
                    <a:pt x="461" y="1521"/>
                    <a:pt x="458" y="1517"/>
                    <a:pt x="456" y="1513"/>
                  </a:cubicBezTo>
                  <a:cubicBezTo>
                    <a:pt x="454" y="1511"/>
                    <a:pt x="453" y="1509"/>
                    <a:pt x="451" y="1506"/>
                  </a:cubicBezTo>
                  <a:cubicBezTo>
                    <a:pt x="448" y="1503"/>
                    <a:pt x="446" y="1499"/>
                    <a:pt x="443" y="1496"/>
                  </a:cubicBezTo>
                  <a:cubicBezTo>
                    <a:pt x="442" y="1493"/>
                    <a:pt x="440" y="1491"/>
                    <a:pt x="438" y="1489"/>
                  </a:cubicBezTo>
                  <a:cubicBezTo>
                    <a:pt x="435" y="1485"/>
                    <a:pt x="433" y="1482"/>
                    <a:pt x="430" y="1478"/>
                  </a:cubicBezTo>
                  <a:cubicBezTo>
                    <a:pt x="428" y="1476"/>
                    <a:pt x="427" y="1474"/>
                    <a:pt x="425" y="1472"/>
                  </a:cubicBezTo>
                  <a:cubicBezTo>
                    <a:pt x="422" y="1468"/>
                    <a:pt x="419" y="1465"/>
                    <a:pt x="416" y="1461"/>
                  </a:cubicBezTo>
                  <a:cubicBezTo>
                    <a:pt x="414" y="1459"/>
                    <a:pt x="413" y="1457"/>
                    <a:pt x="411" y="1455"/>
                  </a:cubicBezTo>
                  <a:cubicBezTo>
                    <a:pt x="408" y="1451"/>
                    <a:pt x="404" y="1448"/>
                    <a:pt x="401" y="1444"/>
                  </a:cubicBezTo>
                  <a:cubicBezTo>
                    <a:pt x="400" y="1443"/>
                    <a:pt x="398" y="1441"/>
                    <a:pt x="396" y="1439"/>
                  </a:cubicBezTo>
                  <a:cubicBezTo>
                    <a:pt x="392" y="1434"/>
                    <a:pt x="387" y="1429"/>
                    <a:pt x="381" y="1424"/>
                  </a:cubicBezTo>
                  <a:cubicBezTo>
                    <a:pt x="376" y="1418"/>
                    <a:pt x="371" y="1414"/>
                    <a:pt x="366" y="1409"/>
                  </a:cubicBezTo>
                  <a:cubicBezTo>
                    <a:pt x="364" y="1407"/>
                    <a:pt x="362" y="1405"/>
                    <a:pt x="361" y="1404"/>
                  </a:cubicBezTo>
                  <a:cubicBezTo>
                    <a:pt x="357" y="1401"/>
                    <a:pt x="354" y="1397"/>
                    <a:pt x="350" y="1394"/>
                  </a:cubicBezTo>
                  <a:cubicBezTo>
                    <a:pt x="348" y="1392"/>
                    <a:pt x="346" y="1391"/>
                    <a:pt x="344" y="1389"/>
                  </a:cubicBezTo>
                  <a:cubicBezTo>
                    <a:pt x="340" y="1386"/>
                    <a:pt x="337" y="1383"/>
                    <a:pt x="333" y="1380"/>
                  </a:cubicBezTo>
                  <a:cubicBezTo>
                    <a:pt x="331" y="1378"/>
                    <a:pt x="329" y="1377"/>
                    <a:pt x="327" y="1375"/>
                  </a:cubicBezTo>
                  <a:cubicBezTo>
                    <a:pt x="323" y="1372"/>
                    <a:pt x="320" y="1370"/>
                    <a:pt x="316" y="1367"/>
                  </a:cubicBezTo>
                  <a:cubicBezTo>
                    <a:pt x="314" y="1365"/>
                    <a:pt x="312" y="1363"/>
                    <a:pt x="310" y="1362"/>
                  </a:cubicBezTo>
                  <a:cubicBezTo>
                    <a:pt x="306" y="1359"/>
                    <a:pt x="302" y="1357"/>
                    <a:pt x="299" y="1354"/>
                  </a:cubicBezTo>
                  <a:cubicBezTo>
                    <a:pt x="296" y="1352"/>
                    <a:pt x="294" y="1351"/>
                    <a:pt x="292" y="1349"/>
                  </a:cubicBezTo>
                  <a:cubicBezTo>
                    <a:pt x="288" y="1347"/>
                    <a:pt x="284" y="1344"/>
                    <a:pt x="280" y="1341"/>
                  </a:cubicBezTo>
                  <a:cubicBezTo>
                    <a:pt x="278" y="1340"/>
                    <a:pt x="276" y="1339"/>
                    <a:pt x="274" y="1338"/>
                  </a:cubicBezTo>
                  <a:cubicBezTo>
                    <a:pt x="268" y="1334"/>
                    <a:pt x="262" y="1330"/>
                    <a:pt x="256" y="1326"/>
                  </a:cubicBezTo>
                  <a:cubicBezTo>
                    <a:pt x="256" y="1326"/>
                    <a:pt x="255" y="1326"/>
                    <a:pt x="255" y="1326"/>
                  </a:cubicBezTo>
                  <a:cubicBezTo>
                    <a:pt x="249" y="1323"/>
                    <a:pt x="243" y="1319"/>
                    <a:pt x="238" y="1316"/>
                  </a:cubicBezTo>
                  <a:cubicBezTo>
                    <a:pt x="236" y="1315"/>
                    <a:pt x="234" y="1314"/>
                    <a:pt x="232" y="1313"/>
                  </a:cubicBezTo>
                  <a:cubicBezTo>
                    <a:pt x="227" y="1311"/>
                    <a:pt x="223" y="1308"/>
                    <a:pt x="219" y="1306"/>
                  </a:cubicBezTo>
                  <a:cubicBezTo>
                    <a:pt x="216" y="1305"/>
                    <a:pt x="214" y="1304"/>
                    <a:pt x="211" y="1303"/>
                  </a:cubicBezTo>
                  <a:cubicBezTo>
                    <a:pt x="207" y="1301"/>
                    <a:pt x="203" y="1299"/>
                    <a:pt x="199" y="1297"/>
                  </a:cubicBezTo>
                  <a:cubicBezTo>
                    <a:pt x="197" y="1296"/>
                    <a:pt x="194" y="1295"/>
                    <a:pt x="192" y="1294"/>
                  </a:cubicBezTo>
                  <a:cubicBezTo>
                    <a:pt x="188" y="1292"/>
                    <a:pt x="184" y="1290"/>
                    <a:pt x="180" y="1288"/>
                  </a:cubicBezTo>
                  <a:cubicBezTo>
                    <a:pt x="177" y="1287"/>
                    <a:pt x="174" y="1286"/>
                    <a:pt x="172" y="1285"/>
                  </a:cubicBezTo>
                  <a:cubicBezTo>
                    <a:pt x="168" y="1284"/>
                    <a:pt x="163" y="1282"/>
                    <a:pt x="159" y="1280"/>
                  </a:cubicBezTo>
                  <a:cubicBezTo>
                    <a:pt x="157" y="1280"/>
                    <a:pt x="154" y="1279"/>
                    <a:pt x="152" y="1278"/>
                  </a:cubicBezTo>
                  <a:cubicBezTo>
                    <a:pt x="147" y="1276"/>
                    <a:pt x="142" y="1274"/>
                    <a:pt x="137" y="1273"/>
                  </a:cubicBezTo>
                  <a:cubicBezTo>
                    <a:pt x="135" y="1272"/>
                    <a:pt x="134" y="1272"/>
                    <a:pt x="132" y="1271"/>
                  </a:cubicBezTo>
                  <a:cubicBezTo>
                    <a:pt x="125" y="1269"/>
                    <a:pt x="118" y="1267"/>
                    <a:pt x="112" y="1265"/>
                  </a:cubicBezTo>
                  <a:cubicBezTo>
                    <a:pt x="112" y="541"/>
                    <a:pt x="112" y="541"/>
                    <a:pt x="112" y="541"/>
                  </a:cubicBezTo>
                  <a:cubicBezTo>
                    <a:pt x="118" y="539"/>
                    <a:pt x="125" y="537"/>
                    <a:pt x="132" y="535"/>
                  </a:cubicBezTo>
                  <a:cubicBezTo>
                    <a:pt x="134" y="534"/>
                    <a:pt x="135" y="534"/>
                    <a:pt x="137" y="533"/>
                  </a:cubicBezTo>
                  <a:cubicBezTo>
                    <a:pt x="142" y="531"/>
                    <a:pt x="147" y="530"/>
                    <a:pt x="152" y="528"/>
                  </a:cubicBezTo>
                  <a:cubicBezTo>
                    <a:pt x="154" y="527"/>
                    <a:pt x="157" y="526"/>
                    <a:pt x="159" y="525"/>
                  </a:cubicBezTo>
                  <a:cubicBezTo>
                    <a:pt x="163" y="524"/>
                    <a:pt x="168" y="522"/>
                    <a:pt x="172" y="520"/>
                  </a:cubicBezTo>
                  <a:cubicBezTo>
                    <a:pt x="174" y="519"/>
                    <a:pt x="177" y="518"/>
                    <a:pt x="180" y="517"/>
                  </a:cubicBezTo>
                  <a:cubicBezTo>
                    <a:pt x="184" y="516"/>
                    <a:pt x="188" y="514"/>
                    <a:pt x="192" y="512"/>
                  </a:cubicBezTo>
                  <a:cubicBezTo>
                    <a:pt x="194" y="511"/>
                    <a:pt x="197" y="510"/>
                    <a:pt x="199" y="509"/>
                  </a:cubicBezTo>
                  <a:cubicBezTo>
                    <a:pt x="203" y="507"/>
                    <a:pt x="207" y="505"/>
                    <a:pt x="211" y="503"/>
                  </a:cubicBezTo>
                  <a:cubicBezTo>
                    <a:pt x="214" y="502"/>
                    <a:pt x="216" y="501"/>
                    <a:pt x="219" y="500"/>
                  </a:cubicBezTo>
                  <a:cubicBezTo>
                    <a:pt x="223" y="497"/>
                    <a:pt x="227" y="495"/>
                    <a:pt x="232" y="493"/>
                  </a:cubicBezTo>
                  <a:cubicBezTo>
                    <a:pt x="234" y="492"/>
                    <a:pt x="236" y="491"/>
                    <a:pt x="238" y="490"/>
                  </a:cubicBezTo>
                  <a:cubicBezTo>
                    <a:pt x="243" y="487"/>
                    <a:pt x="249" y="483"/>
                    <a:pt x="255" y="480"/>
                  </a:cubicBezTo>
                  <a:cubicBezTo>
                    <a:pt x="255" y="480"/>
                    <a:pt x="256" y="479"/>
                    <a:pt x="256" y="479"/>
                  </a:cubicBezTo>
                  <a:cubicBezTo>
                    <a:pt x="262" y="476"/>
                    <a:pt x="268" y="472"/>
                    <a:pt x="274" y="468"/>
                  </a:cubicBezTo>
                  <a:cubicBezTo>
                    <a:pt x="276" y="467"/>
                    <a:pt x="278" y="466"/>
                    <a:pt x="280" y="465"/>
                  </a:cubicBezTo>
                  <a:cubicBezTo>
                    <a:pt x="284" y="462"/>
                    <a:pt x="288" y="459"/>
                    <a:pt x="292" y="456"/>
                  </a:cubicBezTo>
                  <a:cubicBezTo>
                    <a:pt x="294" y="455"/>
                    <a:pt x="296" y="453"/>
                    <a:pt x="299" y="452"/>
                  </a:cubicBezTo>
                  <a:cubicBezTo>
                    <a:pt x="302" y="449"/>
                    <a:pt x="306" y="447"/>
                    <a:pt x="310" y="444"/>
                  </a:cubicBezTo>
                  <a:cubicBezTo>
                    <a:pt x="312" y="442"/>
                    <a:pt x="314" y="441"/>
                    <a:pt x="316" y="439"/>
                  </a:cubicBezTo>
                  <a:cubicBezTo>
                    <a:pt x="320" y="436"/>
                    <a:pt x="323" y="434"/>
                    <a:pt x="327" y="431"/>
                  </a:cubicBezTo>
                  <a:cubicBezTo>
                    <a:pt x="329" y="429"/>
                    <a:pt x="331" y="427"/>
                    <a:pt x="333" y="426"/>
                  </a:cubicBezTo>
                  <a:cubicBezTo>
                    <a:pt x="337" y="423"/>
                    <a:pt x="340" y="420"/>
                    <a:pt x="344" y="417"/>
                  </a:cubicBezTo>
                  <a:cubicBezTo>
                    <a:pt x="346" y="415"/>
                    <a:pt x="348" y="413"/>
                    <a:pt x="350" y="412"/>
                  </a:cubicBezTo>
                  <a:cubicBezTo>
                    <a:pt x="354" y="408"/>
                    <a:pt x="357" y="405"/>
                    <a:pt x="361" y="402"/>
                  </a:cubicBezTo>
                  <a:cubicBezTo>
                    <a:pt x="362" y="400"/>
                    <a:pt x="364" y="399"/>
                    <a:pt x="366" y="397"/>
                  </a:cubicBezTo>
                  <a:cubicBezTo>
                    <a:pt x="371" y="392"/>
                    <a:pt x="376" y="387"/>
                    <a:pt x="381" y="382"/>
                  </a:cubicBezTo>
                  <a:cubicBezTo>
                    <a:pt x="387" y="377"/>
                    <a:pt x="392" y="372"/>
                    <a:pt x="396" y="367"/>
                  </a:cubicBezTo>
                  <a:cubicBezTo>
                    <a:pt x="398" y="365"/>
                    <a:pt x="400" y="363"/>
                    <a:pt x="401" y="361"/>
                  </a:cubicBezTo>
                  <a:cubicBezTo>
                    <a:pt x="404" y="358"/>
                    <a:pt x="408" y="354"/>
                    <a:pt x="411" y="351"/>
                  </a:cubicBezTo>
                  <a:cubicBezTo>
                    <a:pt x="413" y="349"/>
                    <a:pt x="414" y="346"/>
                    <a:pt x="416" y="344"/>
                  </a:cubicBezTo>
                  <a:cubicBezTo>
                    <a:pt x="419" y="341"/>
                    <a:pt x="422" y="338"/>
                    <a:pt x="425" y="334"/>
                  </a:cubicBezTo>
                  <a:cubicBezTo>
                    <a:pt x="427" y="332"/>
                    <a:pt x="428" y="330"/>
                    <a:pt x="430" y="327"/>
                  </a:cubicBezTo>
                  <a:cubicBezTo>
                    <a:pt x="433" y="324"/>
                    <a:pt x="435" y="321"/>
                    <a:pt x="438" y="317"/>
                  </a:cubicBezTo>
                  <a:cubicBezTo>
                    <a:pt x="440" y="315"/>
                    <a:pt x="442" y="313"/>
                    <a:pt x="443" y="310"/>
                  </a:cubicBezTo>
                  <a:cubicBezTo>
                    <a:pt x="446" y="307"/>
                    <a:pt x="448" y="303"/>
                    <a:pt x="451" y="299"/>
                  </a:cubicBezTo>
                  <a:cubicBezTo>
                    <a:pt x="453" y="297"/>
                    <a:pt x="454" y="295"/>
                    <a:pt x="456" y="293"/>
                  </a:cubicBezTo>
                  <a:cubicBezTo>
                    <a:pt x="458" y="289"/>
                    <a:pt x="461" y="285"/>
                    <a:pt x="464" y="280"/>
                  </a:cubicBezTo>
                  <a:cubicBezTo>
                    <a:pt x="465" y="279"/>
                    <a:pt x="466" y="277"/>
                    <a:pt x="467" y="275"/>
                  </a:cubicBezTo>
                  <a:cubicBezTo>
                    <a:pt x="471" y="269"/>
                    <a:pt x="475" y="263"/>
                    <a:pt x="479" y="257"/>
                  </a:cubicBezTo>
                  <a:cubicBezTo>
                    <a:pt x="479" y="256"/>
                    <a:pt x="479" y="256"/>
                    <a:pt x="479" y="256"/>
                  </a:cubicBezTo>
                  <a:cubicBezTo>
                    <a:pt x="482" y="250"/>
                    <a:pt x="486" y="244"/>
                    <a:pt x="489" y="238"/>
                  </a:cubicBezTo>
                  <a:cubicBezTo>
                    <a:pt x="490" y="236"/>
                    <a:pt x="491" y="234"/>
                    <a:pt x="492" y="232"/>
                  </a:cubicBezTo>
                  <a:cubicBezTo>
                    <a:pt x="494" y="228"/>
                    <a:pt x="497" y="224"/>
                    <a:pt x="499" y="219"/>
                  </a:cubicBezTo>
                  <a:cubicBezTo>
                    <a:pt x="500" y="217"/>
                    <a:pt x="501" y="215"/>
                    <a:pt x="502" y="212"/>
                  </a:cubicBezTo>
                  <a:cubicBezTo>
                    <a:pt x="504" y="208"/>
                    <a:pt x="506" y="204"/>
                    <a:pt x="508" y="200"/>
                  </a:cubicBezTo>
                  <a:cubicBezTo>
                    <a:pt x="509" y="198"/>
                    <a:pt x="510" y="195"/>
                    <a:pt x="511" y="192"/>
                  </a:cubicBezTo>
                  <a:cubicBezTo>
                    <a:pt x="513" y="188"/>
                    <a:pt x="515" y="184"/>
                    <a:pt x="517" y="180"/>
                  </a:cubicBezTo>
                  <a:cubicBezTo>
                    <a:pt x="518" y="178"/>
                    <a:pt x="519" y="175"/>
                    <a:pt x="520" y="173"/>
                  </a:cubicBezTo>
                  <a:cubicBezTo>
                    <a:pt x="521" y="168"/>
                    <a:pt x="523" y="164"/>
                    <a:pt x="525" y="160"/>
                  </a:cubicBezTo>
                  <a:cubicBezTo>
                    <a:pt x="525" y="157"/>
                    <a:pt x="526" y="155"/>
                    <a:pt x="527" y="153"/>
                  </a:cubicBezTo>
                  <a:cubicBezTo>
                    <a:pt x="529" y="148"/>
                    <a:pt x="531" y="143"/>
                    <a:pt x="532" y="138"/>
                  </a:cubicBezTo>
                  <a:cubicBezTo>
                    <a:pt x="533" y="136"/>
                    <a:pt x="534" y="134"/>
                    <a:pt x="534" y="132"/>
                  </a:cubicBezTo>
                  <a:cubicBezTo>
                    <a:pt x="536" y="126"/>
                    <a:pt x="538" y="119"/>
                    <a:pt x="540" y="112"/>
                  </a:cubicBezTo>
                  <a:cubicBezTo>
                    <a:pt x="3264" y="112"/>
                    <a:pt x="3264" y="112"/>
                    <a:pt x="3264" y="112"/>
                  </a:cubicBezTo>
                  <a:cubicBezTo>
                    <a:pt x="3293" y="214"/>
                    <a:pt x="3347" y="307"/>
                    <a:pt x="3423" y="382"/>
                  </a:cubicBezTo>
                  <a:cubicBezTo>
                    <a:pt x="3499" y="458"/>
                    <a:pt x="3591" y="512"/>
                    <a:pt x="3693" y="541"/>
                  </a:cubicBezTo>
                  <a:cubicBezTo>
                    <a:pt x="3693" y="1265"/>
                    <a:pt x="3693" y="1265"/>
                    <a:pt x="3693" y="1265"/>
                  </a:cubicBezTo>
                  <a:cubicBezTo>
                    <a:pt x="3686" y="1267"/>
                    <a:pt x="3679" y="1269"/>
                    <a:pt x="3673" y="1271"/>
                  </a:cubicBezTo>
                  <a:cubicBezTo>
                    <a:pt x="3671" y="1272"/>
                    <a:pt x="3669" y="1272"/>
                    <a:pt x="3667" y="1273"/>
                  </a:cubicBezTo>
                  <a:cubicBezTo>
                    <a:pt x="3662" y="1274"/>
                    <a:pt x="3657" y="1276"/>
                    <a:pt x="3652" y="1278"/>
                  </a:cubicBezTo>
                  <a:cubicBezTo>
                    <a:pt x="3650" y="1279"/>
                    <a:pt x="3648" y="1280"/>
                    <a:pt x="3645" y="1280"/>
                  </a:cubicBezTo>
                  <a:cubicBezTo>
                    <a:pt x="3641" y="1282"/>
                    <a:pt x="3637" y="1284"/>
                    <a:pt x="3632" y="1285"/>
                  </a:cubicBezTo>
                  <a:cubicBezTo>
                    <a:pt x="3630" y="1286"/>
                    <a:pt x="3627" y="1287"/>
                    <a:pt x="3625" y="1288"/>
                  </a:cubicBezTo>
                  <a:cubicBezTo>
                    <a:pt x="3621" y="1290"/>
                    <a:pt x="3617" y="1292"/>
                    <a:pt x="3613" y="1294"/>
                  </a:cubicBezTo>
                  <a:cubicBezTo>
                    <a:pt x="3610" y="1295"/>
                    <a:pt x="3608" y="1296"/>
                    <a:pt x="3605" y="1297"/>
                  </a:cubicBezTo>
                  <a:cubicBezTo>
                    <a:pt x="3601" y="1299"/>
                    <a:pt x="3597" y="1301"/>
                    <a:pt x="3593" y="1303"/>
                  </a:cubicBezTo>
                  <a:cubicBezTo>
                    <a:pt x="3590" y="1304"/>
                    <a:pt x="3588" y="1305"/>
                    <a:pt x="3586" y="1306"/>
                  </a:cubicBezTo>
                  <a:cubicBezTo>
                    <a:pt x="3581" y="1308"/>
                    <a:pt x="3577" y="1311"/>
                    <a:pt x="3573" y="1313"/>
                  </a:cubicBezTo>
                  <a:cubicBezTo>
                    <a:pt x="3571" y="1314"/>
                    <a:pt x="3569" y="1315"/>
                    <a:pt x="3567" y="1316"/>
                  </a:cubicBezTo>
                  <a:cubicBezTo>
                    <a:pt x="3561" y="1319"/>
                    <a:pt x="3555" y="1323"/>
                    <a:pt x="3549" y="1326"/>
                  </a:cubicBezTo>
                  <a:cubicBezTo>
                    <a:pt x="3549" y="1326"/>
                    <a:pt x="3549" y="1326"/>
                    <a:pt x="3548" y="1326"/>
                  </a:cubicBezTo>
                  <a:cubicBezTo>
                    <a:pt x="3542" y="1330"/>
                    <a:pt x="3536" y="1334"/>
                    <a:pt x="3530" y="1338"/>
                  </a:cubicBezTo>
                  <a:cubicBezTo>
                    <a:pt x="3528" y="1339"/>
                    <a:pt x="3526" y="1340"/>
                    <a:pt x="3525" y="1341"/>
                  </a:cubicBezTo>
                  <a:cubicBezTo>
                    <a:pt x="3521" y="1344"/>
                    <a:pt x="3516" y="1347"/>
                    <a:pt x="3512" y="1349"/>
                  </a:cubicBezTo>
                  <a:cubicBezTo>
                    <a:pt x="3510" y="1351"/>
                    <a:pt x="3508" y="1352"/>
                    <a:pt x="3506" y="1354"/>
                  </a:cubicBezTo>
                  <a:cubicBezTo>
                    <a:pt x="3502" y="1357"/>
                    <a:pt x="3498" y="1359"/>
                    <a:pt x="3495" y="1362"/>
                  </a:cubicBezTo>
                  <a:cubicBezTo>
                    <a:pt x="3492" y="1363"/>
                    <a:pt x="3490" y="1365"/>
                    <a:pt x="3488" y="1367"/>
                  </a:cubicBezTo>
                  <a:cubicBezTo>
                    <a:pt x="3484" y="1370"/>
                    <a:pt x="3481" y="1372"/>
                    <a:pt x="3478" y="1375"/>
                  </a:cubicBezTo>
                  <a:cubicBezTo>
                    <a:pt x="3475" y="1377"/>
                    <a:pt x="3473" y="1378"/>
                    <a:pt x="3471" y="1380"/>
                  </a:cubicBezTo>
                  <a:cubicBezTo>
                    <a:pt x="3467" y="1383"/>
                    <a:pt x="3464" y="1386"/>
                    <a:pt x="3461" y="1389"/>
                  </a:cubicBezTo>
                  <a:cubicBezTo>
                    <a:pt x="3459" y="1391"/>
                    <a:pt x="3456" y="1392"/>
                    <a:pt x="3454" y="1394"/>
                  </a:cubicBezTo>
                  <a:cubicBezTo>
                    <a:pt x="3451" y="1397"/>
                    <a:pt x="3447" y="1401"/>
                    <a:pt x="3444" y="1404"/>
                  </a:cubicBezTo>
                  <a:cubicBezTo>
                    <a:pt x="3442" y="1405"/>
                    <a:pt x="3440" y="1407"/>
                    <a:pt x="3438" y="1409"/>
                  </a:cubicBezTo>
                  <a:cubicBezTo>
                    <a:pt x="3433" y="1414"/>
                    <a:pt x="3428" y="1418"/>
                    <a:pt x="3423" y="1424"/>
                  </a:cubicBezTo>
                  <a:cubicBezTo>
                    <a:pt x="3418" y="1429"/>
                    <a:pt x="3413" y="1434"/>
                    <a:pt x="3408" y="1439"/>
                  </a:cubicBezTo>
                  <a:cubicBezTo>
                    <a:pt x="3406" y="1441"/>
                    <a:pt x="3405" y="1443"/>
                    <a:pt x="3403" y="1444"/>
                  </a:cubicBezTo>
                  <a:cubicBezTo>
                    <a:pt x="3400" y="1448"/>
                    <a:pt x="3397" y="1451"/>
                    <a:pt x="3393" y="1455"/>
                  </a:cubicBezTo>
                  <a:cubicBezTo>
                    <a:pt x="3392" y="1457"/>
                    <a:pt x="3390" y="1459"/>
                    <a:pt x="3388" y="1461"/>
                  </a:cubicBezTo>
                  <a:cubicBezTo>
                    <a:pt x="3385" y="1465"/>
                    <a:pt x="3382" y="1468"/>
                    <a:pt x="3380" y="1472"/>
                  </a:cubicBezTo>
                  <a:cubicBezTo>
                    <a:pt x="3378" y="1474"/>
                    <a:pt x="3376" y="1476"/>
                    <a:pt x="3374" y="1478"/>
                  </a:cubicBezTo>
                  <a:cubicBezTo>
                    <a:pt x="3371" y="1482"/>
                    <a:pt x="3369" y="1485"/>
                    <a:pt x="3366" y="1489"/>
                  </a:cubicBezTo>
                  <a:cubicBezTo>
                    <a:pt x="3364" y="1491"/>
                    <a:pt x="3363" y="1493"/>
                    <a:pt x="3361" y="1496"/>
                  </a:cubicBezTo>
                  <a:cubicBezTo>
                    <a:pt x="3358" y="1499"/>
                    <a:pt x="3356" y="1503"/>
                    <a:pt x="3353" y="1506"/>
                  </a:cubicBezTo>
                  <a:cubicBezTo>
                    <a:pt x="3352" y="1509"/>
                    <a:pt x="3350" y="1511"/>
                    <a:pt x="3349" y="1513"/>
                  </a:cubicBezTo>
                  <a:cubicBezTo>
                    <a:pt x="3346" y="1517"/>
                    <a:pt x="3343" y="1521"/>
                    <a:pt x="3340" y="1525"/>
                  </a:cubicBezTo>
                  <a:cubicBezTo>
                    <a:pt x="3339" y="1527"/>
                    <a:pt x="3338" y="1529"/>
                    <a:pt x="3337" y="1531"/>
                  </a:cubicBezTo>
                  <a:cubicBezTo>
                    <a:pt x="3333" y="1537"/>
                    <a:pt x="3329" y="1543"/>
                    <a:pt x="3326" y="1549"/>
                  </a:cubicBezTo>
                  <a:cubicBezTo>
                    <a:pt x="3326" y="1549"/>
                    <a:pt x="3325" y="1550"/>
                    <a:pt x="3325" y="1550"/>
                  </a:cubicBezTo>
                  <a:cubicBezTo>
                    <a:pt x="3322" y="1556"/>
                    <a:pt x="3319" y="1562"/>
                    <a:pt x="3315" y="1568"/>
                  </a:cubicBezTo>
                  <a:cubicBezTo>
                    <a:pt x="3314" y="1570"/>
                    <a:pt x="3313" y="1572"/>
                    <a:pt x="3312" y="1574"/>
                  </a:cubicBezTo>
                  <a:cubicBezTo>
                    <a:pt x="3310" y="1578"/>
                    <a:pt x="3308" y="1582"/>
                    <a:pt x="3306" y="1586"/>
                  </a:cubicBezTo>
                  <a:cubicBezTo>
                    <a:pt x="3304" y="1589"/>
                    <a:pt x="3303" y="1591"/>
                    <a:pt x="3302" y="1594"/>
                  </a:cubicBezTo>
                  <a:cubicBezTo>
                    <a:pt x="3300" y="1598"/>
                    <a:pt x="3298" y="1602"/>
                    <a:pt x="3296" y="1606"/>
                  </a:cubicBezTo>
                  <a:cubicBezTo>
                    <a:pt x="3295" y="1608"/>
                    <a:pt x="3294" y="1611"/>
                    <a:pt x="3293" y="1613"/>
                  </a:cubicBezTo>
                  <a:cubicBezTo>
                    <a:pt x="3291" y="1617"/>
                    <a:pt x="3289" y="1621"/>
                    <a:pt x="3288" y="1625"/>
                  </a:cubicBezTo>
                  <a:cubicBezTo>
                    <a:pt x="3287" y="1628"/>
                    <a:pt x="3286" y="1631"/>
                    <a:pt x="3285" y="1633"/>
                  </a:cubicBezTo>
                  <a:cubicBezTo>
                    <a:pt x="3283" y="1637"/>
                    <a:pt x="3281" y="1642"/>
                    <a:pt x="3280" y="1646"/>
                  </a:cubicBezTo>
                  <a:cubicBezTo>
                    <a:pt x="3279" y="1648"/>
                    <a:pt x="3278" y="1651"/>
                    <a:pt x="3277" y="1653"/>
                  </a:cubicBezTo>
                  <a:cubicBezTo>
                    <a:pt x="3275" y="1658"/>
                    <a:pt x="3274" y="1663"/>
                    <a:pt x="3272" y="1668"/>
                  </a:cubicBezTo>
                  <a:cubicBezTo>
                    <a:pt x="3271" y="1670"/>
                    <a:pt x="3271" y="1671"/>
                    <a:pt x="3270" y="1673"/>
                  </a:cubicBezTo>
                  <a:cubicBezTo>
                    <a:pt x="3268" y="1680"/>
                    <a:pt x="3266" y="1687"/>
                    <a:pt x="3264" y="1694"/>
                  </a:cubicBezTo>
                  <a:lnTo>
                    <a:pt x="540" y="1694"/>
                  </a:lnTo>
                  <a:close/>
                </a:path>
              </a:pathLst>
            </a:cu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6" name="円/楕円 138">
              <a:extLst>
                <a:ext uri="{FF2B5EF4-FFF2-40B4-BE49-F238E27FC236}">
                  <a16:creationId xmlns:a16="http://schemas.microsoft.com/office/drawing/2014/main" id="{00000000-0008-0000-0400-000024000000}"/>
                </a:ext>
              </a:extLst>
            </xdr:cNvPr>
            <xdr:cNvSpPr>
              <a:spLocks noChangeArrowheads="1"/>
            </xdr:cNvSpPr>
          </xdr:nvSpPr>
          <xdr:spPr bwMode="auto">
            <a:xfrm>
              <a:off x="4849813" y="3384550"/>
              <a:ext cx="153988" cy="152400"/>
            </a:xfrm>
            <a:prstGeom prst="ellipse">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7" name="円/楕円 139">
              <a:extLst>
                <a:ext uri="{FF2B5EF4-FFF2-40B4-BE49-F238E27FC236}">
                  <a16:creationId xmlns:a16="http://schemas.microsoft.com/office/drawing/2014/main" id="{00000000-0008-0000-0400-000025000000}"/>
                </a:ext>
              </a:extLst>
            </xdr:cNvPr>
            <xdr:cNvSpPr>
              <a:spLocks noChangeArrowheads="1"/>
            </xdr:cNvSpPr>
          </xdr:nvSpPr>
          <xdr:spPr bwMode="auto">
            <a:xfrm>
              <a:off x="5053013" y="3432175"/>
              <a:ext cx="55563" cy="57150"/>
            </a:xfrm>
            <a:prstGeom prst="ellipse">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8" name="円/楕円 140">
              <a:extLst>
                <a:ext uri="{FF2B5EF4-FFF2-40B4-BE49-F238E27FC236}">
                  <a16:creationId xmlns:a16="http://schemas.microsoft.com/office/drawing/2014/main" id="{00000000-0008-0000-0400-000026000000}"/>
                </a:ext>
              </a:extLst>
            </xdr:cNvPr>
            <xdr:cNvSpPr>
              <a:spLocks noChangeArrowheads="1"/>
            </xdr:cNvSpPr>
          </xdr:nvSpPr>
          <xdr:spPr bwMode="auto">
            <a:xfrm>
              <a:off x="4745038" y="3432175"/>
              <a:ext cx="55563" cy="57150"/>
            </a:xfrm>
            <a:prstGeom prst="ellipse">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grpSp>
    <xdr:clientData/>
  </xdr:oneCellAnchor>
  <xdr:oneCellAnchor>
    <xdr:from>
      <xdr:col>18</xdr:col>
      <xdr:colOff>95255</xdr:colOff>
      <xdr:row>0</xdr:row>
      <xdr:rowOff>544176</xdr:rowOff>
    </xdr:from>
    <xdr:ext cx="460796" cy="297285"/>
    <xdr:grpSp>
      <xdr:nvGrpSpPr>
        <xdr:cNvPr id="49" name="グループ 130">
          <a:extLst>
            <a:ext uri="{FF2B5EF4-FFF2-40B4-BE49-F238E27FC236}">
              <a16:creationId xmlns:a16="http://schemas.microsoft.com/office/drawing/2014/main" id="{00000000-0008-0000-0400-000031000000}"/>
            </a:ext>
          </a:extLst>
        </xdr:cNvPr>
        <xdr:cNvGrpSpPr/>
      </xdr:nvGrpSpPr>
      <xdr:grpSpPr>
        <a:xfrm rot="21076114">
          <a:off x="3352805" y="544176"/>
          <a:ext cx="460796" cy="297285"/>
          <a:chOff x="6813550" y="3471863"/>
          <a:chExt cx="461963" cy="296862"/>
        </a:xfrm>
      </xdr:grpSpPr>
      <xdr:sp macro="" textlink="">
        <xdr:nvSpPr>
          <xdr:cNvPr id="50" name="フリーフォーム 22">
            <a:extLst>
              <a:ext uri="{FF2B5EF4-FFF2-40B4-BE49-F238E27FC236}">
                <a16:creationId xmlns:a16="http://schemas.microsoft.com/office/drawing/2014/main" id="{00000000-0008-0000-0400-000032000000}"/>
              </a:ext>
            </a:extLst>
          </xdr:cNvPr>
          <xdr:cNvSpPr>
            <a:spLocks/>
          </xdr:cNvSpPr>
        </xdr:nvSpPr>
        <xdr:spPr bwMode="auto">
          <a:xfrm>
            <a:off x="6813550" y="3471863"/>
            <a:ext cx="461963" cy="296862"/>
          </a:xfrm>
          <a:custGeom>
            <a:avLst/>
            <a:gdLst>
              <a:gd name="T0" fmla="*/ 1021 w 1021"/>
              <a:gd name="T1" fmla="*/ 605 h 653"/>
              <a:gd name="T2" fmla="*/ 973 w 1021"/>
              <a:gd name="T3" fmla="*/ 653 h 653"/>
              <a:gd name="T4" fmla="*/ 48 w 1021"/>
              <a:gd name="T5" fmla="*/ 653 h 653"/>
              <a:gd name="T6" fmla="*/ 0 w 1021"/>
              <a:gd name="T7" fmla="*/ 605 h 653"/>
              <a:gd name="T8" fmla="*/ 0 w 1021"/>
              <a:gd name="T9" fmla="*/ 48 h 653"/>
              <a:gd name="T10" fmla="*/ 48 w 1021"/>
              <a:gd name="T11" fmla="*/ 0 h 653"/>
              <a:gd name="T12" fmla="*/ 973 w 1021"/>
              <a:gd name="T13" fmla="*/ 0 h 653"/>
              <a:gd name="T14" fmla="*/ 1021 w 1021"/>
              <a:gd name="T15" fmla="*/ 48 h 653"/>
              <a:gd name="T16" fmla="*/ 1021 w 1021"/>
              <a:gd name="T17" fmla="*/ 605 h 6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021" h="653">
                <a:moveTo>
                  <a:pt x="1021" y="605"/>
                </a:moveTo>
                <a:cubicBezTo>
                  <a:pt x="1021" y="632"/>
                  <a:pt x="1000" y="653"/>
                  <a:pt x="973" y="653"/>
                </a:cubicBezTo>
                <a:cubicBezTo>
                  <a:pt x="48" y="653"/>
                  <a:pt x="48" y="653"/>
                  <a:pt x="48" y="653"/>
                </a:cubicBezTo>
                <a:cubicBezTo>
                  <a:pt x="21" y="653"/>
                  <a:pt x="0" y="632"/>
                  <a:pt x="0" y="605"/>
                </a:cubicBezTo>
                <a:cubicBezTo>
                  <a:pt x="0" y="48"/>
                  <a:pt x="0" y="48"/>
                  <a:pt x="0" y="48"/>
                </a:cubicBezTo>
                <a:cubicBezTo>
                  <a:pt x="0" y="21"/>
                  <a:pt x="21" y="0"/>
                  <a:pt x="48" y="0"/>
                </a:cubicBezTo>
                <a:cubicBezTo>
                  <a:pt x="973" y="0"/>
                  <a:pt x="973" y="0"/>
                  <a:pt x="973" y="0"/>
                </a:cubicBezTo>
                <a:cubicBezTo>
                  <a:pt x="1000" y="0"/>
                  <a:pt x="1021" y="21"/>
                  <a:pt x="1021" y="48"/>
                </a:cubicBezTo>
                <a:lnTo>
                  <a:pt x="1021" y="605"/>
                </a:lnTo>
                <a:close/>
              </a:path>
            </a:pathLst>
          </a:custGeom>
          <a:solidFill>
            <a:schemeClr val="accent1">
              <a:lumMod val="20000"/>
              <a:lumOff val="8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51" name="長方形 158">
            <a:extLst>
              <a:ext uri="{FF2B5EF4-FFF2-40B4-BE49-F238E27FC236}">
                <a16:creationId xmlns:a16="http://schemas.microsoft.com/office/drawing/2014/main" id="{00000000-0008-0000-0400-000033000000}"/>
              </a:ext>
            </a:extLst>
          </xdr:cNvPr>
          <xdr:cNvSpPr>
            <a:spLocks noChangeArrowheads="1"/>
          </xdr:cNvSpPr>
        </xdr:nvSpPr>
        <xdr:spPr bwMode="auto">
          <a:xfrm>
            <a:off x="6813550" y="3551238"/>
            <a:ext cx="461963" cy="49212"/>
          </a:xfrm>
          <a:prstGeom prst="rect">
            <a:avLst/>
          </a:prstGeom>
          <a:solidFill>
            <a:schemeClr val="accent1">
              <a:lumMod val="50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52" name="フリーフォーム 24">
            <a:extLst>
              <a:ext uri="{FF2B5EF4-FFF2-40B4-BE49-F238E27FC236}">
                <a16:creationId xmlns:a16="http://schemas.microsoft.com/office/drawing/2014/main" id="{00000000-0008-0000-0400-000034000000}"/>
              </a:ext>
            </a:extLst>
          </xdr:cNvPr>
          <xdr:cNvSpPr>
            <a:spLocks/>
          </xdr:cNvSpPr>
        </xdr:nvSpPr>
        <xdr:spPr bwMode="auto">
          <a:xfrm>
            <a:off x="6845300" y="3619500"/>
            <a:ext cx="163513" cy="33337"/>
          </a:xfrm>
          <a:custGeom>
            <a:avLst/>
            <a:gdLst>
              <a:gd name="T0" fmla="*/ 363 w 363"/>
              <a:gd name="T1" fmla="*/ 50 h 72"/>
              <a:gd name="T2" fmla="*/ 340 w 363"/>
              <a:gd name="T3" fmla="*/ 72 h 72"/>
              <a:gd name="T4" fmla="*/ 23 w 363"/>
              <a:gd name="T5" fmla="*/ 72 h 72"/>
              <a:gd name="T6" fmla="*/ 0 w 363"/>
              <a:gd name="T7" fmla="*/ 50 h 72"/>
              <a:gd name="T8" fmla="*/ 0 w 363"/>
              <a:gd name="T9" fmla="*/ 23 h 72"/>
              <a:gd name="T10" fmla="*/ 23 w 363"/>
              <a:gd name="T11" fmla="*/ 0 h 72"/>
              <a:gd name="T12" fmla="*/ 340 w 363"/>
              <a:gd name="T13" fmla="*/ 0 h 72"/>
              <a:gd name="T14" fmla="*/ 363 w 363"/>
              <a:gd name="T15" fmla="*/ 23 h 72"/>
              <a:gd name="T16" fmla="*/ 363 w 363"/>
              <a:gd name="T17" fmla="*/ 50 h 7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363" h="72">
                <a:moveTo>
                  <a:pt x="363" y="50"/>
                </a:moveTo>
                <a:cubicBezTo>
                  <a:pt x="363" y="62"/>
                  <a:pt x="353" y="72"/>
                  <a:pt x="340" y="72"/>
                </a:cubicBezTo>
                <a:cubicBezTo>
                  <a:pt x="23" y="72"/>
                  <a:pt x="23" y="72"/>
                  <a:pt x="23" y="72"/>
                </a:cubicBezTo>
                <a:cubicBezTo>
                  <a:pt x="11" y="72"/>
                  <a:pt x="0" y="62"/>
                  <a:pt x="0" y="50"/>
                </a:cubicBezTo>
                <a:cubicBezTo>
                  <a:pt x="0" y="23"/>
                  <a:pt x="0" y="23"/>
                  <a:pt x="0" y="23"/>
                </a:cubicBezTo>
                <a:cubicBezTo>
                  <a:pt x="0" y="11"/>
                  <a:pt x="11" y="0"/>
                  <a:pt x="23" y="0"/>
                </a:cubicBezTo>
                <a:cubicBezTo>
                  <a:pt x="340" y="0"/>
                  <a:pt x="340" y="0"/>
                  <a:pt x="340" y="0"/>
                </a:cubicBezTo>
                <a:cubicBezTo>
                  <a:pt x="353" y="0"/>
                  <a:pt x="363" y="11"/>
                  <a:pt x="363" y="23"/>
                </a:cubicBezTo>
                <a:lnTo>
                  <a:pt x="363" y="50"/>
                </a:lnTo>
                <a:close/>
              </a:path>
            </a:pathLst>
          </a:custGeom>
          <a:solidFill>
            <a:schemeClr val="accent1">
              <a:lumMod val="75000"/>
            </a:schemeClr>
          </a:solidFill>
          <a:ln>
            <a:noFill/>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oneCellAnchor>
  <mc:AlternateContent xmlns:mc="http://schemas.openxmlformats.org/markup-compatibility/2006">
    <mc:Choice xmlns:a14="http://schemas.microsoft.com/office/drawing/2010/main" Requires="a14">
      <xdr:twoCellAnchor editAs="oneCell">
        <xdr:from>
          <xdr:col>2</xdr:col>
          <xdr:colOff>66675</xdr:colOff>
          <xdr:row>17</xdr:row>
          <xdr:rowOff>123825</xdr:rowOff>
        </xdr:from>
        <xdr:to>
          <xdr:col>4</xdr:col>
          <xdr:colOff>9525</xdr:colOff>
          <xdr:row>17</xdr:row>
          <xdr:rowOff>323850</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0400-00000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xdr:row>
          <xdr:rowOff>76200</xdr:rowOff>
        </xdr:from>
        <xdr:to>
          <xdr:col>4</xdr:col>
          <xdr:colOff>9525</xdr:colOff>
          <xdr:row>13</xdr:row>
          <xdr:rowOff>276225</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0400-00001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oneCellAnchor>
    <xdr:from>
      <xdr:col>2</xdr:col>
      <xdr:colOff>0</xdr:colOff>
      <xdr:row>21</xdr:row>
      <xdr:rowOff>0</xdr:rowOff>
    </xdr:from>
    <xdr:ext cx="304800" cy="200025"/>
    <xdr:sp macro="" textlink="">
      <xdr:nvSpPr>
        <xdr:cNvPr id="74"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400-00004A000000}"/>
            </a:ext>
          </a:extLst>
        </xdr:cNvPr>
        <xdr:cNvSpPr/>
      </xdr:nvSpPr>
      <xdr:spPr bwMode="auto">
        <a:xfrm>
          <a:off x="361950" y="5857875"/>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mc:AlternateContent xmlns:mc="http://schemas.openxmlformats.org/markup-compatibility/2006">
    <mc:Choice xmlns:a14="http://schemas.microsoft.com/office/drawing/2010/main" Requires="a14">
      <xdr:twoCellAnchor editAs="oneCell">
        <xdr:from>
          <xdr:col>2</xdr:col>
          <xdr:colOff>66675</xdr:colOff>
          <xdr:row>5</xdr:row>
          <xdr:rowOff>76200</xdr:rowOff>
        </xdr:from>
        <xdr:to>
          <xdr:col>4</xdr:col>
          <xdr:colOff>9525</xdr:colOff>
          <xdr:row>5</xdr:row>
          <xdr:rowOff>276225</xdr:rowOff>
        </xdr:to>
        <xdr:sp macro="" textlink="">
          <xdr:nvSpPr>
            <xdr:cNvPr id="36891" name="Check Box 27" hidden="1">
              <a:extLst>
                <a:ext uri="{63B3BB69-23CF-44E3-9099-C40C66FF867C}">
                  <a14:compatExt spid="_x0000_s36891"/>
                </a:ext>
                <a:ext uri="{FF2B5EF4-FFF2-40B4-BE49-F238E27FC236}">
                  <a16:creationId xmlns:a16="http://schemas.microsoft.com/office/drawing/2014/main" id="{00000000-0008-0000-0400-00001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xdr:row>
          <xdr:rowOff>76200</xdr:rowOff>
        </xdr:from>
        <xdr:to>
          <xdr:col>4</xdr:col>
          <xdr:colOff>9525</xdr:colOff>
          <xdr:row>9</xdr:row>
          <xdr:rowOff>276225</xdr:rowOff>
        </xdr:to>
        <xdr:sp macro="" textlink="">
          <xdr:nvSpPr>
            <xdr:cNvPr id="36892" name="Check Box 28" hidden="1">
              <a:extLst>
                <a:ext uri="{63B3BB69-23CF-44E3-9099-C40C66FF867C}">
                  <a14:compatExt spid="_x0000_s36892"/>
                </a:ext>
                <a:ext uri="{FF2B5EF4-FFF2-40B4-BE49-F238E27FC236}">
                  <a16:creationId xmlns:a16="http://schemas.microsoft.com/office/drawing/2014/main" id="{00000000-0008-0000-0400-00001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xdr:from>
      <xdr:col>15</xdr:col>
      <xdr:colOff>95250</xdr:colOff>
      <xdr:row>3</xdr:row>
      <xdr:rowOff>76200</xdr:rowOff>
    </xdr:from>
    <xdr:to>
      <xdr:col>31</xdr:col>
      <xdr:colOff>161925</xdr:colOff>
      <xdr:row>5</xdr:row>
      <xdr:rowOff>47626</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xdr:nvSpPr>
      <xdr:spPr>
        <a:xfrm>
          <a:off x="2809875" y="6267450"/>
          <a:ext cx="2962275" cy="4000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1</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）費用確定後、お支払い専用</a:t>
          </a:r>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URL</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をご連絡いたします</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15</xdr:col>
      <xdr:colOff>95250</xdr:colOff>
      <xdr:row>5</xdr:row>
      <xdr:rowOff>0</xdr:rowOff>
    </xdr:from>
    <xdr:to>
      <xdr:col>55</xdr:col>
      <xdr:colOff>28575</xdr:colOff>
      <xdr:row>5</xdr:row>
      <xdr:rowOff>238126</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xdr:nvSpPr>
      <xdr:spPr>
        <a:xfrm>
          <a:off x="2809875" y="1885950"/>
          <a:ext cx="7172325" cy="2381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a:t>
          </a:r>
          <a:r>
            <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お支払いが無かった場合でも自動でキャンセルにはなりませんので必ずご連絡をいただけますよう、お願いいたします。</a:t>
          </a:r>
        </a:p>
        <a:p>
          <a:endParaRPr kumimoji="1" lang="ja-JP" altLang="en-US" sz="9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15</xdr:col>
      <xdr:colOff>95250</xdr:colOff>
      <xdr:row>4</xdr:row>
      <xdr:rowOff>76199</xdr:rowOff>
    </xdr:from>
    <xdr:to>
      <xdr:col>57</xdr:col>
      <xdr:colOff>161925</xdr:colOff>
      <xdr:row>5</xdr:row>
      <xdr:rowOff>57150</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xdr:nvSpPr>
      <xdr:spPr>
        <a:xfrm>
          <a:off x="2809875" y="1714499"/>
          <a:ext cx="7686675" cy="228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2</a:t>
          </a:r>
          <a:r>
            <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）原則ご注文から</a:t>
          </a:r>
          <a:r>
            <a:rPr lang="en-US" altLang="ja-JP"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3</a:t>
          </a:r>
          <a:r>
            <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日以内のお支払いをお願いしております。　ただし、お届け日が差し迫っている場合は、発送日前日までに決済をお願いいたします。</a:t>
          </a:r>
        </a:p>
      </xdr:txBody>
    </xdr:sp>
    <xdr:clientData/>
  </xdr:twoCellAnchor>
  <xdr:twoCellAnchor>
    <xdr:from>
      <xdr:col>26</xdr:col>
      <xdr:colOff>57150</xdr:colOff>
      <xdr:row>7</xdr:row>
      <xdr:rowOff>95249</xdr:rowOff>
    </xdr:from>
    <xdr:to>
      <xdr:col>42</xdr:col>
      <xdr:colOff>123825</xdr:colOff>
      <xdr:row>9</xdr:row>
      <xdr:rowOff>66675</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xdr:nvSpPr>
      <xdr:spPr>
        <a:xfrm>
          <a:off x="4762500" y="7258049"/>
          <a:ext cx="2962275" cy="400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1</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）お振込手数料はお客様ご負担となります</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26</xdr:col>
      <xdr:colOff>57150</xdr:colOff>
      <xdr:row>9</xdr:row>
      <xdr:rowOff>9524</xdr:rowOff>
    </xdr:from>
    <xdr:to>
      <xdr:col>65</xdr:col>
      <xdr:colOff>76200</xdr:colOff>
      <xdr:row>9</xdr:row>
      <xdr:rowOff>247650</xdr:rowOff>
    </xdr:to>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a:off x="4762500" y="2867024"/>
          <a:ext cx="7172325"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a:t>
          </a:r>
          <a:r>
            <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お支払いが無かった場合でも自動でキャンセルにはなりませんので必ずご連絡をいただけますよう、お願いいたします。</a:t>
          </a:r>
        </a:p>
        <a:p>
          <a:endParaRPr kumimoji="1" lang="ja-JP" altLang="en-US" sz="9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26</xdr:col>
      <xdr:colOff>57150</xdr:colOff>
      <xdr:row>8</xdr:row>
      <xdr:rowOff>85723</xdr:rowOff>
    </xdr:from>
    <xdr:to>
      <xdr:col>68</xdr:col>
      <xdr:colOff>19050</xdr:colOff>
      <xdr:row>9</xdr:row>
      <xdr:rowOff>66674</xdr:rowOff>
    </xdr:to>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4762500" y="2695573"/>
          <a:ext cx="7686675" cy="228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2</a:t>
          </a:r>
          <a:r>
            <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）原則ご注文から</a:t>
          </a:r>
          <a:r>
            <a:rPr lang="en-US" altLang="ja-JP"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3</a:t>
          </a:r>
          <a:r>
            <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日以内のお支払いをお願いしております。　ただし、お届け日が差し迫っている場合は、発送日前日までに決済をお願いいたします。</a:t>
          </a:r>
        </a:p>
      </xdr:txBody>
    </xdr:sp>
    <xdr:clientData/>
  </xdr:twoCellAnchor>
  <xdr:twoCellAnchor>
    <xdr:from>
      <xdr:col>26</xdr:col>
      <xdr:colOff>57150</xdr:colOff>
      <xdr:row>9</xdr:row>
      <xdr:rowOff>190500</xdr:rowOff>
    </xdr:from>
    <xdr:to>
      <xdr:col>65</xdr:col>
      <xdr:colOff>76200</xdr:colOff>
      <xdr:row>10</xdr:row>
      <xdr:rowOff>66676</xdr:rowOff>
    </xdr:to>
    <xdr:sp macro="" textlink="">
      <xdr:nvSpPr>
        <xdr:cNvPr id="55" name="テキスト ボックス 54">
          <a:extLst>
            <a:ext uri="{FF2B5EF4-FFF2-40B4-BE49-F238E27FC236}">
              <a16:creationId xmlns:a16="http://schemas.microsoft.com/office/drawing/2014/main" id="{00000000-0008-0000-0400-000037000000}"/>
            </a:ext>
          </a:extLst>
        </xdr:cNvPr>
        <xdr:cNvSpPr txBox="1"/>
      </xdr:nvSpPr>
      <xdr:spPr>
        <a:xfrm>
          <a:off x="4762500" y="3048000"/>
          <a:ext cx="7172325"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4</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）振込先／</a:t>
          </a:r>
          <a:r>
            <a:rPr lang="ja-JP" altLang="en-US" sz="900" b="0" i="0" u="sng">
              <a:solidFill>
                <a:schemeClr val="tx1">
                  <a:lumMod val="65000"/>
                  <a:lumOff val="35000"/>
                </a:schemeClr>
              </a:solidFill>
              <a:effectLst/>
              <a:latin typeface="Meiryo UI" panose="020B0604030504040204" pitchFamily="50" charset="-128"/>
              <a:ea typeface="Meiryo UI" panose="020B0604030504040204" pitchFamily="50" charset="-128"/>
              <a:cs typeface="+mn-cs"/>
            </a:rPr>
            <a:t>三井住友銀行　青山支店　普通 ６９８００１４　カ）パーク．コーポレーション</a:t>
          </a:r>
          <a:endPar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endParaRPr>
        </a:p>
        <a:p>
          <a:endPar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endParaRPr>
        </a:p>
        <a:p>
          <a:endParaRPr kumimoji="1" lang="ja-JP" altLang="en-US" sz="9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15</xdr:col>
      <xdr:colOff>95250</xdr:colOff>
      <xdr:row>5</xdr:row>
      <xdr:rowOff>180974</xdr:rowOff>
    </xdr:from>
    <xdr:to>
      <xdr:col>55</xdr:col>
      <xdr:colOff>28575</xdr:colOff>
      <xdr:row>6</xdr:row>
      <xdr:rowOff>57150</xdr:rowOff>
    </xdr:to>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2809875" y="2066924"/>
          <a:ext cx="7172325"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4</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a:t>
          </a:r>
          <a:r>
            <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ご使用可能カード：</a:t>
          </a:r>
          <a:r>
            <a:rPr lang="en-US" altLang="ja-JP"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Visa</a:t>
          </a:r>
          <a:r>
            <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a:t>
          </a:r>
          <a:r>
            <a:rPr lang="en-US" altLang="ja-JP"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MasterCard</a:t>
          </a:r>
          <a:r>
            <a:rPr lang="ja-JP" altLang="en-US"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a:t>
          </a:r>
          <a:r>
            <a:rPr lang="en-US" altLang="ja-JP" sz="900" b="0" i="0">
              <a:solidFill>
                <a:schemeClr val="tx1">
                  <a:lumMod val="65000"/>
                  <a:lumOff val="35000"/>
                </a:schemeClr>
              </a:solidFill>
              <a:effectLst/>
              <a:latin typeface="Meiryo UI" panose="020B0604030504040204" pitchFamily="50" charset="-128"/>
              <a:ea typeface="Meiryo UI" panose="020B0604030504040204" pitchFamily="50" charset="-128"/>
              <a:cs typeface="+mn-cs"/>
            </a:rPr>
            <a:t>American Express</a:t>
          </a:r>
          <a:endParaRPr kumimoji="1" lang="ja-JP" altLang="en-US" sz="9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4</xdr:col>
      <xdr:colOff>47625</xdr:colOff>
      <xdr:row>18</xdr:row>
      <xdr:rowOff>123825</xdr:rowOff>
    </xdr:from>
    <xdr:to>
      <xdr:col>43</xdr:col>
      <xdr:colOff>114300</xdr:colOff>
      <xdr:row>26</xdr:row>
      <xdr:rowOff>190500</xdr:rowOff>
    </xdr:to>
    <xdr:grpSp>
      <xdr:nvGrpSpPr>
        <xdr:cNvPr id="63" name="グループ化 62">
          <a:extLst>
            <a:ext uri="{FF2B5EF4-FFF2-40B4-BE49-F238E27FC236}">
              <a16:creationId xmlns:a16="http://schemas.microsoft.com/office/drawing/2014/main" id="{00000000-0008-0000-0400-00003F000000}"/>
            </a:ext>
          </a:extLst>
        </xdr:cNvPr>
        <xdr:cNvGrpSpPr/>
      </xdr:nvGrpSpPr>
      <xdr:grpSpPr>
        <a:xfrm>
          <a:off x="771525" y="5362575"/>
          <a:ext cx="7124700" cy="1666875"/>
          <a:chOff x="9972675" y="3305175"/>
          <a:chExt cx="7124700" cy="1666875"/>
        </a:xfrm>
      </xdr:grpSpPr>
      <xdr:sp macro="" textlink="">
        <xdr:nvSpPr>
          <xdr:cNvPr id="13" name="テキスト ボックス 12">
            <a:extLst>
              <a:ext uri="{FF2B5EF4-FFF2-40B4-BE49-F238E27FC236}">
                <a16:creationId xmlns:a16="http://schemas.microsoft.com/office/drawing/2014/main" id="{00000000-0008-0000-0400-00000D000000}"/>
              </a:ext>
            </a:extLst>
          </xdr:cNvPr>
          <xdr:cNvSpPr txBox="1"/>
        </xdr:nvSpPr>
        <xdr:spPr>
          <a:xfrm>
            <a:off x="9972675" y="3505200"/>
            <a:ext cx="60960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1</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原則として領収書は発行いたしておりません。銀行振り込み明細書を領収証拠書類としてご利用くださいませ。</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14" name="テキスト ボックス 13">
            <a:extLst>
              <a:ext uri="{FF2B5EF4-FFF2-40B4-BE49-F238E27FC236}">
                <a16:creationId xmlns:a16="http://schemas.microsoft.com/office/drawing/2014/main" id="{00000000-0008-0000-0400-00000E000000}"/>
              </a:ext>
            </a:extLst>
          </xdr:cNvPr>
          <xdr:cNvSpPr txBox="1"/>
        </xdr:nvSpPr>
        <xdr:spPr>
          <a:xfrm>
            <a:off x="9972675" y="3705225"/>
            <a:ext cx="60960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2</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お振込手数料はお客さまご負担となります。</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a:off x="9972675" y="3905250"/>
            <a:ext cx="60960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毎末日締め 翌月末払い、現金払い（銀行振込）としておりますので、ご協力いただけますようお願い申し上げます。</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9972675" y="4105275"/>
            <a:ext cx="71247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4</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手続き上困難な条件のお申し出、ご指定伝票によるお取引き、その他対応いたしかねると判断した場合には、ご希望に添えない場合もございます。</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a:off x="9972675" y="4305300"/>
            <a:ext cx="60960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5</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お取引先各社様ご指定の書類（発注書、納品書、請求書等）の提出はお断りさせていただいております。</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a:off x="9972675" y="4505325"/>
            <a:ext cx="60960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6</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お支払い口座は右記載の</a:t>
            </a:r>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行よりご都合のよろしいものをご利用くださいませ。</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61" name="テキスト ボックス 60">
            <a:extLst>
              <a:ext uri="{FF2B5EF4-FFF2-40B4-BE49-F238E27FC236}">
                <a16:creationId xmlns:a16="http://schemas.microsoft.com/office/drawing/2014/main" id="{00000000-0008-0000-0400-00003D000000}"/>
              </a:ext>
            </a:extLst>
          </xdr:cNvPr>
          <xdr:cNvSpPr txBox="1"/>
        </xdr:nvSpPr>
        <xdr:spPr>
          <a:xfrm>
            <a:off x="9972675" y="4705350"/>
            <a:ext cx="60960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7</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メール、郵送、どちらでお送りしても請求書は同じものになります。</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9972675" y="3305175"/>
            <a:ext cx="609600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ご請求書払いについて</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grpSp>
    <xdr:clientData/>
  </xdr:twoCellAnchor>
  <xdr:oneCellAnchor>
    <xdr:from>
      <xdr:col>36</xdr:col>
      <xdr:colOff>0</xdr:colOff>
      <xdr:row>11</xdr:row>
      <xdr:rowOff>0</xdr:rowOff>
    </xdr:from>
    <xdr:ext cx="304800" cy="200025"/>
    <xdr:sp macro="" textlink="">
      <xdr:nvSpPr>
        <xdr:cNvPr id="6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400-000044000000}"/>
            </a:ext>
          </a:extLst>
        </xdr:cNvPr>
        <xdr:cNvSpPr/>
      </xdr:nvSpPr>
      <xdr:spPr bwMode="auto">
        <a:xfrm>
          <a:off x="180975" y="9601200"/>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11</xdr:row>
      <xdr:rowOff>0</xdr:rowOff>
    </xdr:from>
    <xdr:ext cx="304800" cy="200025"/>
    <xdr:sp macro="" textlink="">
      <xdr:nvSpPr>
        <xdr:cNvPr id="6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400-000045000000}"/>
            </a:ext>
          </a:extLst>
        </xdr:cNvPr>
        <xdr:cNvSpPr/>
      </xdr:nvSpPr>
      <xdr:spPr bwMode="auto">
        <a:xfrm>
          <a:off x="361950" y="9601200"/>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60</xdr:col>
      <xdr:colOff>0</xdr:colOff>
      <xdr:row>15</xdr:row>
      <xdr:rowOff>0</xdr:rowOff>
    </xdr:from>
    <xdr:ext cx="304800" cy="200025"/>
    <xdr:sp macro="" textlink="">
      <xdr:nvSpPr>
        <xdr:cNvPr id="76"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400-00004C000000}"/>
            </a:ext>
          </a:extLst>
        </xdr:cNvPr>
        <xdr:cNvSpPr/>
      </xdr:nvSpPr>
      <xdr:spPr bwMode="auto">
        <a:xfrm>
          <a:off x="180975" y="9601200"/>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61</xdr:col>
      <xdr:colOff>0</xdr:colOff>
      <xdr:row>15</xdr:row>
      <xdr:rowOff>0</xdr:rowOff>
    </xdr:from>
    <xdr:ext cx="304800" cy="200025"/>
    <xdr:sp macro="" textlink="">
      <xdr:nvSpPr>
        <xdr:cNvPr id="7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400-00004D000000}"/>
            </a:ext>
          </a:extLst>
        </xdr:cNvPr>
        <xdr:cNvSpPr/>
      </xdr:nvSpPr>
      <xdr:spPr bwMode="auto">
        <a:xfrm>
          <a:off x="361950" y="9601200"/>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12</xdr:col>
      <xdr:colOff>2452158</xdr:colOff>
      <xdr:row>0</xdr:row>
      <xdr:rowOff>122767</xdr:rowOff>
    </xdr:from>
    <xdr:to>
      <xdr:col>13</xdr:col>
      <xdr:colOff>204259</xdr:colOff>
      <xdr:row>0</xdr:row>
      <xdr:rowOff>846667</xdr:rowOff>
    </xdr:to>
    <xdr:sp macro="" textlink="">
      <xdr:nvSpPr>
        <xdr:cNvPr id="27" name="四角形: 角を丸くする 26">
          <a:hlinkClick xmlns:r="http://schemas.openxmlformats.org/officeDocument/2006/relationships" r:id="rId1"/>
          <a:extLst>
            <a:ext uri="{FF2B5EF4-FFF2-40B4-BE49-F238E27FC236}">
              <a16:creationId xmlns:a16="http://schemas.microsoft.com/office/drawing/2014/main" id="{00000000-0008-0000-0500-00001B000000}"/>
            </a:ext>
          </a:extLst>
        </xdr:cNvPr>
        <xdr:cNvSpPr/>
      </xdr:nvSpPr>
      <xdr:spPr>
        <a:xfrm>
          <a:off x="17739783" y="122767"/>
          <a:ext cx="1943101" cy="723900"/>
        </a:xfrm>
        <a:prstGeom prst="roundRect">
          <a:avLst/>
        </a:prstGeom>
        <a:solidFill>
          <a:srgbClr val="95B3C6"/>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rPr>
            <a:t>もくじ</a:t>
          </a:r>
          <a:endParaRPr kumimoji="1" lang="en-US" altLang="ja-JP" sz="1600" b="1">
            <a:solidFill>
              <a:schemeClr val="bg1"/>
            </a:solidFill>
            <a:latin typeface="Meiryo UI" panose="020B0604030504040204" pitchFamily="50" charset="-128"/>
            <a:ea typeface="Meiryo UI" panose="020B0604030504040204" pitchFamily="50" charset="-128"/>
          </a:endParaRPr>
        </a:p>
        <a:p>
          <a:pPr algn="ctr"/>
          <a:r>
            <a:rPr kumimoji="1" lang="ja-JP" altLang="en-US" sz="1000">
              <a:solidFill>
                <a:schemeClr val="tx1">
                  <a:lumMod val="75000"/>
                  <a:lumOff val="25000"/>
                </a:schemeClr>
              </a:solidFill>
              <a:latin typeface="Meiryo UI" panose="020B0604030504040204" pitchFamily="50" charset="-128"/>
              <a:ea typeface="Meiryo UI" panose="020B0604030504040204" pitchFamily="50" charset="-128"/>
            </a:rPr>
            <a:t>最初のページに戻ります</a:t>
          </a:r>
        </a:p>
      </xdr:txBody>
    </xdr:sp>
    <xdr:clientData/>
  </xdr:twoCellAnchor>
  <xdr:twoCellAnchor>
    <xdr:from>
      <xdr:col>12</xdr:col>
      <xdr:colOff>419100</xdr:colOff>
      <xdr:row>0</xdr:row>
      <xdr:rowOff>114300</xdr:rowOff>
    </xdr:from>
    <xdr:to>
      <xdr:col>12</xdr:col>
      <xdr:colOff>2373843</xdr:colOff>
      <xdr:row>0</xdr:row>
      <xdr:rowOff>838200</xdr:rowOff>
    </xdr:to>
    <xdr:sp macro="" textlink="">
      <xdr:nvSpPr>
        <xdr:cNvPr id="28" name="四角形: 角を丸くする 27">
          <a:hlinkClick xmlns:r="http://schemas.openxmlformats.org/officeDocument/2006/relationships" r:id="rId2"/>
          <a:extLst>
            <a:ext uri="{FF2B5EF4-FFF2-40B4-BE49-F238E27FC236}">
              <a16:creationId xmlns:a16="http://schemas.microsoft.com/office/drawing/2014/main" id="{00000000-0008-0000-0500-00001C000000}"/>
            </a:ext>
          </a:extLst>
        </xdr:cNvPr>
        <xdr:cNvSpPr/>
      </xdr:nvSpPr>
      <xdr:spPr>
        <a:xfrm>
          <a:off x="15706725" y="114300"/>
          <a:ext cx="1954743" cy="723900"/>
        </a:xfrm>
        <a:prstGeom prst="roundRect">
          <a:avLst/>
        </a:prstGeom>
        <a:solidFill>
          <a:srgbClr val="5888A6"/>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600" b="1">
              <a:solidFill>
                <a:schemeClr val="bg1"/>
              </a:solidFill>
              <a:latin typeface="Meiryo UI" panose="020B0604030504040204" pitchFamily="50" charset="-128"/>
              <a:ea typeface="Meiryo UI" panose="020B0604030504040204" pitchFamily="50" charset="-128"/>
            </a:rPr>
            <a:t>オーダーシート</a:t>
          </a:r>
          <a:endParaRPr kumimoji="1" lang="en-US" altLang="ja-JP" sz="1600" b="1">
            <a:solidFill>
              <a:schemeClr val="bg1"/>
            </a:solidFill>
            <a:latin typeface="Meiryo UI" panose="020B0604030504040204" pitchFamily="50" charset="-128"/>
            <a:ea typeface="Meiryo UI" panose="020B0604030504040204" pitchFamily="50" charset="-128"/>
          </a:endParaRPr>
        </a:p>
        <a:p>
          <a:pPr algn="ctr"/>
          <a:r>
            <a:rPr kumimoji="1" lang="ja-JP" altLang="en-US" sz="1000">
              <a:solidFill>
                <a:schemeClr val="tx1">
                  <a:lumMod val="75000"/>
                  <a:lumOff val="25000"/>
                </a:schemeClr>
              </a:solidFill>
              <a:latin typeface="Meiryo UI" panose="020B0604030504040204" pitchFamily="50" charset="-128"/>
              <a:ea typeface="Meiryo UI" panose="020B0604030504040204" pitchFamily="50" charset="-128"/>
            </a:rPr>
            <a:t>ご注文情報</a:t>
          </a:r>
        </a:p>
      </xdr:txBody>
    </xdr:sp>
    <xdr:clientData/>
  </xdr:twoCellAnchor>
  <xdr:oneCellAnchor>
    <xdr:from>
      <xdr:col>3</xdr:col>
      <xdr:colOff>1104900</xdr:colOff>
      <xdr:row>7</xdr:row>
      <xdr:rowOff>138421</xdr:rowOff>
    </xdr:from>
    <xdr:ext cx="1819275" cy="464649"/>
    <xdr:pic>
      <xdr:nvPicPr>
        <xdr:cNvPr id="32" name="図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602575" y="4615171"/>
          <a:ext cx="1819275" cy="464649"/>
        </a:xfrm>
        <a:prstGeom prst="rect">
          <a:avLst/>
        </a:prstGeom>
      </xdr:spPr>
    </xdr:pic>
    <xdr:clientData/>
  </xdr:oneCellAnchor>
  <xdr:oneCellAnchor>
    <xdr:from>
      <xdr:col>7</xdr:col>
      <xdr:colOff>9525</xdr:colOff>
      <xdr:row>12</xdr:row>
      <xdr:rowOff>133350</xdr:rowOff>
    </xdr:from>
    <xdr:ext cx="4733925" cy="3151019"/>
    <xdr:pic>
      <xdr:nvPicPr>
        <xdr:cNvPr id="33" name="図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962650" y="5362575"/>
          <a:ext cx="4733925" cy="3151019"/>
        </a:xfrm>
        <a:prstGeom prst="rect">
          <a:avLst/>
        </a:prstGeom>
      </xdr:spPr>
    </xdr:pic>
    <xdr:clientData/>
  </xdr:oneCellAnchor>
  <xdr:oneCellAnchor>
    <xdr:from>
      <xdr:col>2</xdr:col>
      <xdr:colOff>47625</xdr:colOff>
      <xdr:row>12</xdr:row>
      <xdr:rowOff>133351</xdr:rowOff>
    </xdr:from>
    <xdr:ext cx="4714876" cy="2163163"/>
    <xdr:pic>
      <xdr:nvPicPr>
        <xdr:cNvPr id="34" name="図 33">
          <a:extLst>
            <a:ext uri="{FF2B5EF4-FFF2-40B4-BE49-F238E27FC236}">
              <a16:creationId xmlns:a16="http://schemas.microsoft.com/office/drawing/2014/main" id="{00000000-0008-0000-0500-000022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929" t="29087" r="10169" b="22021"/>
        <a:stretch/>
      </xdr:blipFill>
      <xdr:spPr>
        <a:xfrm>
          <a:off x="657225" y="5362576"/>
          <a:ext cx="4714876" cy="216316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oda/Desktop/&#12458;&#12540;&#12480;&#1254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休暇項目チェックリスト"/>
      <sheetName val="Sheet4"/>
      <sheetName val="予算計画チェックリスト"/>
      <sheetName val="製品画像付きの価格表"/>
      <sheetName val="オーダー"/>
    </sheetNames>
    <sheetDataSet>
      <sheetData sheetId="0"/>
      <sheetData sheetId="1"/>
      <sheetData sheetId="2">
        <row r="4">
          <cell r="F4">
            <v>1</v>
          </cell>
          <cell r="J4"/>
          <cell r="N4"/>
          <cell r="R4"/>
          <cell r="V4"/>
          <cell r="Z4"/>
          <cell r="AD4"/>
          <cell r="AH4"/>
          <cell r="AL4"/>
          <cell r="AP4"/>
          <cell r="AT4"/>
          <cell r="AX4"/>
        </row>
        <row r="5">
          <cell r="F5">
            <v>1</v>
          </cell>
          <cell r="J5"/>
          <cell r="N5"/>
          <cell r="R5"/>
          <cell r="V5"/>
          <cell r="Z5"/>
          <cell r="AD5"/>
          <cell r="AH5"/>
          <cell r="AL5"/>
          <cell r="AP5"/>
          <cell r="AT5"/>
          <cell r="AX5"/>
        </row>
        <row r="6">
          <cell r="F6">
            <v>1</v>
          </cell>
          <cell r="J6"/>
          <cell r="N6"/>
          <cell r="R6"/>
          <cell r="V6"/>
          <cell r="Z6"/>
          <cell r="AD6"/>
          <cell r="AH6"/>
          <cell r="AL6"/>
          <cell r="AP6"/>
          <cell r="AT6"/>
          <cell r="AX6"/>
        </row>
        <row r="7">
          <cell r="F7">
            <v>1</v>
          </cell>
          <cell r="J7"/>
          <cell r="N7"/>
          <cell r="R7"/>
          <cell r="V7"/>
          <cell r="Z7"/>
          <cell r="AD7"/>
          <cell r="AH7"/>
          <cell r="AL7"/>
          <cell r="AP7"/>
          <cell r="AT7"/>
          <cell r="AX7"/>
        </row>
        <row r="8">
          <cell r="F8">
            <v>1</v>
          </cell>
          <cell r="J8"/>
          <cell r="N8"/>
          <cell r="R8"/>
          <cell r="V8"/>
          <cell r="Z8"/>
          <cell r="AD8"/>
          <cell r="AH8"/>
          <cell r="AL8"/>
          <cell r="AP8"/>
          <cell r="AT8"/>
          <cell r="AX8"/>
        </row>
        <row r="9">
          <cell r="F9">
            <v>1</v>
          </cell>
          <cell r="J9"/>
          <cell r="N9"/>
          <cell r="R9"/>
          <cell r="V9"/>
          <cell r="Z9"/>
          <cell r="AD9"/>
          <cell r="AH9"/>
          <cell r="AL9"/>
          <cell r="AP9"/>
          <cell r="AT9"/>
          <cell r="AX9"/>
        </row>
        <row r="10">
          <cell r="F10"/>
          <cell r="J10"/>
          <cell r="N10"/>
          <cell r="R10"/>
          <cell r="V10"/>
          <cell r="Z10"/>
          <cell r="AD10"/>
          <cell r="AH10"/>
          <cell r="AL10"/>
          <cell r="AP10"/>
          <cell r="AT10"/>
          <cell r="AX10"/>
        </row>
        <row r="11">
          <cell r="F11"/>
          <cell r="J11"/>
          <cell r="N11"/>
          <cell r="R11"/>
          <cell r="V11"/>
          <cell r="Z11"/>
          <cell r="AD11"/>
          <cell r="AH11"/>
          <cell r="AL11"/>
          <cell r="AP11"/>
          <cell r="AT11"/>
          <cell r="AX11"/>
        </row>
        <row r="12">
          <cell r="F12"/>
          <cell r="J12"/>
          <cell r="N12"/>
          <cell r="R12"/>
          <cell r="V12"/>
          <cell r="Z12"/>
          <cell r="AD12"/>
          <cell r="AH12"/>
          <cell r="AL12"/>
          <cell r="AP12"/>
          <cell r="AT12"/>
          <cell r="AX12"/>
        </row>
        <row r="13">
          <cell r="F13"/>
          <cell r="J13"/>
          <cell r="N13"/>
          <cell r="R13"/>
          <cell r="V13"/>
          <cell r="Z13"/>
          <cell r="AD13"/>
          <cell r="AH13"/>
          <cell r="AL13"/>
          <cell r="AP13"/>
          <cell r="AT13"/>
          <cell r="AX13"/>
        </row>
        <row r="14">
          <cell r="F14"/>
          <cell r="J14"/>
          <cell r="N14"/>
          <cell r="R14"/>
          <cell r="V14"/>
          <cell r="Z14"/>
          <cell r="AD14"/>
          <cell r="AH14"/>
          <cell r="AL14"/>
          <cell r="AP14"/>
          <cell r="AT14"/>
          <cell r="AX14"/>
        </row>
        <row r="15">
          <cell r="F15"/>
          <cell r="J15"/>
          <cell r="N15"/>
          <cell r="R15"/>
          <cell r="V15"/>
          <cell r="Z15"/>
          <cell r="AD15"/>
          <cell r="AH15"/>
          <cell r="AL15"/>
          <cell r="AP15"/>
          <cell r="AT15"/>
          <cell r="AX15"/>
        </row>
        <row r="16">
          <cell r="F16"/>
          <cell r="J16"/>
          <cell r="N16"/>
          <cell r="R16"/>
          <cell r="V16"/>
          <cell r="Z16"/>
          <cell r="AD16"/>
          <cell r="AH16"/>
          <cell r="AL16"/>
          <cell r="AP16"/>
          <cell r="AT16"/>
          <cell r="AX16"/>
        </row>
        <row r="17">
          <cell r="F17"/>
          <cell r="J17"/>
          <cell r="N17"/>
          <cell r="R17"/>
          <cell r="V17"/>
          <cell r="Z17"/>
          <cell r="AD17"/>
          <cell r="AH17"/>
          <cell r="AL17"/>
          <cell r="AP17"/>
          <cell r="AT17"/>
          <cell r="AX17"/>
        </row>
        <row r="18">
          <cell r="F18"/>
          <cell r="J18"/>
          <cell r="N18"/>
          <cell r="R18"/>
          <cell r="V18"/>
          <cell r="Z18"/>
          <cell r="AD18"/>
          <cell r="AH18"/>
          <cell r="AL18"/>
          <cell r="AP18"/>
          <cell r="AT18"/>
          <cell r="AX18"/>
        </row>
        <row r="19">
          <cell r="F19"/>
          <cell r="J19"/>
          <cell r="N19"/>
          <cell r="R19"/>
          <cell r="V19"/>
          <cell r="Z19"/>
          <cell r="AD19"/>
          <cell r="AH19"/>
          <cell r="AL19"/>
          <cell r="AP19"/>
          <cell r="AT19"/>
          <cell r="AX19"/>
        </row>
        <row r="20">
          <cell r="F20"/>
          <cell r="J20"/>
          <cell r="N20"/>
          <cell r="R20"/>
          <cell r="V20"/>
          <cell r="Z20"/>
          <cell r="AD20"/>
          <cell r="AH20"/>
          <cell r="AL20"/>
          <cell r="AP20"/>
          <cell r="AT20"/>
          <cell r="AX20"/>
        </row>
        <row r="21">
          <cell r="F21"/>
          <cell r="J21"/>
          <cell r="N21"/>
          <cell r="R21"/>
          <cell r="V21"/>
          <cell r="Z21"/>
          <cell r="AD21"/>
          <cell r="AH21"/>
          <cell r="AL21"/>
          <cell r="AP21"/>
          <cell r="AT21"/>
          <cell r="AX21"/>
        </row>
        <row r="22">
          <cell r="F22"/>
          <cell r="J22"/>
          <cell r="N22"/>
          <cell r="R22"/>
          <cell r="V22"/>
          <cell r="Z22"/>
          <cell r="AD22"/>
          <cell r="AH22"/>
          <cell r="AL22"/>
          <cell r="AP22"/>
          <cell r="AT22"/>
          <cell r="AX22"/>
        </row>
        <row r="23">
          <cell r="F23"/>
          <cell r="J23"/>
          <cell r="N23"/>
          <cell r="R23"/>
          <cell r="V23"/>
          <cell r="Z23"/>
          <cell r="AD23"/>
          <cell r="AH23"/>
          <cell r="AL23"/>
          <cell r="AP23"/>
          <cell r="AT23"/>
          <cell r="AX23"/>
        </row>
        <row r="24">
          <cell r="F24"/>
          <cell r="J24"/>
          <cell r="N24"/>
          <cell r="R24"/>
          <cell r="V24"/>
          <cell r="Z24"/>
          <cell r="AD24"/>
          <cell r="AH24"/>
          <cell r="AL24"/>
          <cell r="AP24"/>
          <cell r="AT24"/>
          <cell r="AX24"/>
        </row>
        <row r="25">
          <cell r="F25"/>
          <cell r="J25"/>
          <cell r="N25"/>
          <cell r="R25"/>
          <cell r="V25"/>
          <cell r="Z25"/>
          <cell r="AD25"/>
          <cell r="AH25"/>
          <cell r="AL25"/>
          <cell r="AP25"/>
          <cell r="AT25"/>
          <cell r="AX25"/>
        </row>
        <row r="26">
          <cell r="F26"/>
          <cell r="J26"/>
          <cell r="N26"/>
          <cell r="R26"/>
          <cell r="V26"/>
          <cell r="Z26"/>
          <cell r="AD26"/>
          <cell r="AH26"/>
          <cell r="AL26"/>
          <cell r="AP26"/>
          <cell r="AT26"/>
          <cell r="AX26"/>
        </row>
        <row r="27">
          <cell r="F27"/>
          <cell r="J27"/>
          <cell r="N27"/>
          <cell r="R27"/>
          <cell r="V27"/>
          <cell r="Z27"/>
          <cell r="AD27"/>
          <cell r="AH27"/>
          <cell r="AL27"/>
          <cell r="AP27"/>
          <cell r="AT27"/>
          <cell r="AX27"/>
        </row>
        <row r="28">
          <cell r="F28"/>
          <cell r="J28"/>
          <cell r="N28"/>
          <cell r="R28"/>
          <cell r="V28"/>
          <cell r="Z28"/>
          <cell r="AD28"/>
          <cell r="AH28"/>
          <cell r="AL28"/>
          <cell r="AP28"/>
          <cell r="AT28"/>
          <cell r="AX28"/>
        </row>
        <row r="29">
          <cell r="F29"/>
          <cell r="J29"/>
          <cell r="N29"/>
          <cell r="R29"/>
          <cell r="V29"/>
          <cell r="Z29"/>
          <cell r="AD29"/>
          <cell r="AH29"/>
          <cell r="AL29"/>
          <cell r="AP29"/>
          <cell r="AT29"/>
          <cell r="AX29"/>
        </row>
      </sheetData>
      <sheetData sheetId="3"/>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nnex.aoyamaflowermarket.com/flower-gift/"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6.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D6FEA-2FA6-460F-AD27-CBD5ACCFB01A}">
  <sheetPr codeName="Sheet1">
    <tabColor rgb="FFD1A785"/>
  </sheetPr>
  <dimension ref="A1:DE42"/>
  <sheetViews>
    <sheetView tabSelected="1" workbookViewId="0">
      <pane xSplit="5" topLeftCell="F1" activePane="topRight" state="frozen"/>
      <selection pane="topRight" activeCell="C1" sqref="C1"/>
    </sheetView>
  </sheetViews>
  <sheetFormatPr defaultRowHeight="21" customHeight="1"/>
  <cols>
    <col min="1" max="1" width="3.75" style="88" customWidth="1"/>
    <col min="2" max="2" width="5.125" style="88" customWidth="1"/>
    <col min="3" max="3" width="7.75" style="88" customWidth="1"/>
    <col min="4" max="4" width="27" style="88" bestFit="1" customWidth="1"/>
    <col min="5" max="5" width="22.375" style="88" customWidth="1"/>
    <col min="6" max="6" width="18.625" style="88" customWidth="1"/>
    <col min="7" max="7" width="87.625" style="88" customWidth="1"/>
    <col min="8" max="8" width="18.625" style="88" customWidth="1"/>
    <col min="9" max="9" width="70.75" style="88" customWidth="1"/>
    <col min="10" max="10" width="18.625" style="88" customWidth="1"/>
    <col min="11" max="12" width="9" style="88"/>
    <col min="13" max="13" width="9" style="88" customWidth="1"/>
    <col min="14" max="14" width="9" style="88"/>
    <col min="15" max="15" width="9" style="88" customWidth="1"/>
    <col min="16" max="21" width="9" style="88"/>
    <col min="22" max="22" width="18.625" style="88" customWidth="1"/>
    <col min="23" max="23" width="14.5" style="88" customWidth="1"/>
    <col min="24" max="24" width="9" style="88"/>
    <col min="25" max="25" width="9.25" style="88" bestFit="1" customWidth="1"/>
    <col min="26" max="26" width="9.25" style="88" customWidth="1"/>
    <col min="27" max="28" width="9.25" style="88" bestFit="1" customWidth="1"/>
    <col min="29" max="29" width="9.375" style="88" bestFit="1" customWidth="1"/>
    <col min="30" max="33" width="9" style="88"/>
    <col min="34" max="34" width="9.25" style="88" bestFit="1" customWidth="1"/>
    <col min="35" max="35" width="18.625" style="88" customWidth="1"/>
    <col min="36" max="42" width="9" style="88"/>
    <col min="43" max="43" width="3.125" style="88" customWidth="1"/>
    <col min="44" max="44" width="2.375" style="88" customWidth="1"/>
    <col min="45" max="50" width="9" style="88"/>
    <col min="51" max="51" width="18.625" style="88" customWidth="1"/>
    <col min="52" max="61" width="9" style="88"/>
    <col min="62" max="62" width="18.625" style="88" customWidth="1"/>
    <col min="63" max="69" width="9" style="88"/>
    <col min="70" max="70" width="18.625" style="88" customWidth="1"/>
    <col min="71" max="84" width="9" style="88"/>
    <col min="85" max="85" width="18.625" style="88" customWidth="1"/>
    <col min="86" max="99" width="9" style="88"/>
    <col min="100" max="100" width="18.625" style="88" customWidth="1"/>
    <col min="101" max="101" width="9" style="88"/>
    <col min="102" max="102" width="15" style="292" customWidth="1"/>
    <col min="103" max="16384" width="9" style="88"/>
  </cols>
  <sheetData>
    <row r="1" spans="1:109" ht="42" customHeight="1">
      <c r="B1" s="449"/>
      <c r="C1" s="196"/>
      <c r="D1" s="443"/>
      <c r="E1" s="445" t="s">
        <v>1729</v>
      </c>
    </row>
    <row r="2" spans="1:109" ht="38.25" customHeight="1">
      <c r="B2" s="202" t="s">
        <v>1381</v>
      </c>
      <c r="C2" s="203"/>
      <c r="D2" s="203"/>
      <c r="E2" s="444" t="s">
        <v>1382</v>
      </c>
      <c r="G2" s="205" t="s">
        <v>1332</v>
      </c>
      <c r="I2" s="205" t="s">
        <v>1379</v>
      </c>
      <c r="K2" s="205" t="s">
        <v>279</v>
      </c>
      <c r="L2" s="204"/>
      <c r="M2" s="204"/>
      <c r="N2" s="204"/>
      <c r="O2" s="204"/>
      <c r="P2" s="204"/>
      <c r="Q2" s="204"/>
      <c r="R2" s="204"/>
      <c r="S2" s="204"/>
      <c r="T2" s="204"/>
      <c r="U2" s="204"/>
      <c r="W2" s="205" t="s">
        <v>1384</v>
      </c>
      <c r="X2" s="204"/>
      <c r="Y2" s="204"/>
      <c r="Z2" s="204"/>
      <c r="AA2" s="204"/>
      <c r="AB2" s="204"/>
      <c r="AC2" s="204"/>
      <c r="AD2" s="204"/>
      <c r="AE2" s="204"/>
      <c r="AF2" s="204"/>
      <c r="AG2" s="204"/>
      <c r="AH2" s="204"/>
      <c r="AJ2" s="205" t="s">
        <v>1386</v>
      </c>
      <c r="AK2" s="204"/>
      <c r="AL2" s="204"/>
      <c r="AM2" s="204"/>
      <c r="AN2" s="204"/>
      <c r="AO2" s="204"/>
      <c r="AP2" s="204"/>
      <c r="AQ2" s="204"/>
      <c r="AR2" s="204"/>
      <c r="AS2" s="204"/>
      <c r="AT2" s="204"/>
      <c r="AU2" s="204"/>
      <c r="AV2" s="204"/>
      <c r="AW2" s="204"/>
      <c r="AX2" s="204"/>
      <c r="AZ2" s="205" t="s">
        <v>300</v>
      </c>
      <c r="BA2" s="204"/>
      <c r="BB2" s="204"/>
      <c r="BC2" s="204"/>
      <c r="BD2" s="204"/>
      <c r="BE2" s="204"/>
      <c r="BF2" s="204"/>
      <c r="BG2" s="204"/>
      <c r="BH2" s="204"/>
      <c r="BI2" s="204"/>
      <c r="BK2" s="205" t="s">
        <v>1389</v>
      </c>
      <c r="BL2" s="204"/>
      <c r="BM2" s="204"/>
      <c r="BN2" s="204"/>
      <c r="BO2" s="204"/>
      <c r="BP2" s="204"/>
      <c r="BQ2" s="204"/>
      <c r="BS2" s="205" t="s">
        <v>1391</v>
      </c>
      <c r="BT2" s="204"/>
      <c r="BU2" s="204"/>
      <c r="BV2" s="204"/>
      <c r="BW2" s="204"/>
      <c r="BX2" s="204"/>
      <c r="BY2" s="204"/>
      <c r="BZ2" s="204"/>
      <c r="CA2" s="204"/>
      <c r="CB2" s="204"/>
      <c r="CC2" s="204"/>
      <c r="CD2" s="204"/>
      <c r="CE2" s="204"/>
      <c r="CF2" s="204"/>
      <c r="CH2" s="205" t="s">
        <v>1417</v>
      </c>
      <c r="CI2" s="204"/>
      <c r="CJ2" s="204"/>
      <c r="CK2" s="204"/>
      <c r="CL2" s="204"/>
      <c r="CM2" s="204"/>
      <c r="CN2" s="204"/>
      <c r="CO2" s="204"/>
      <c r="CP2" s="204"/>
      <c r="CQ2" s="204"/>
      <c r="CR2" s="204"/>
      <c r="CS2" s="204"/>
      <c r="CT2" s="204"/>
      <c r="CU2" s="204"/>
      <c r="CW2" s="205" t="s">
        <v>1460</v>
      </c>
      <c r="CX2" s="293"/>
      <c r="CY2" s="204"/>
      <c r="CZ2" s="204"/>
      <c r="DA2" s="204"/>
      <c r="DB2" s="204"/>
      <c r="DC2" s="204"/>
      <c r="DD2" s="204"/>
      <c r="DE2" s="204"/>
    </row>
    <row r="3" spans="1:109" s="91" customFormat="1" ht="38.25" customHeight="1">
      <c r="A3" s="88"/>
      <c r="B3" s="228" t="s">
        <v>1697</v>
      </c>
      <c r="C3" s="229"/>
      <c r="D3" s="229"/>
      <c r="E3" s="229"/>
      <c r="G3" s="230" t="s">
        <v>1416</v>
      </c>
      <c r="I3" s="230" t="s">
        <v>1380</v>
      </c>
      <c r="K3" s="230" t="s">
        <v>1383</v>
      </c>
      <c r="L3" s="231"/>
      <c r="M3" s="231"/>
      <c r="N3" s="231"/>
      <c r="O3" s="231"/>
      <c r="P3" s="231"/>
      <c r="Q3" s="231"/>
      <c r="R3" s="231"/>
      <c r="S3" s="231"/>
      <c r="T3" s="231"/>
      <c r="U3" s="231"/>
      <c r="W3" s="230" t="s">
        <v>1385</v>
      </c>
      <c r="X3" s="231"/>
      <c r="Y3" s="231"/>
      <c r="Z3" s="231"/>
      <c r="AA3" s="231"/>
      <c r="AB3" s="231"/>
      <c r="AC3" s="231"/>
      <c r="AD3" s="231"/>
      <c r="AE3" s="231"/>
      <c r="AF3" s="231"/>
      <c r="AG3" s="231"/>
      <c r="AH3" s="231"/>
      <c r="AJ3" s="230" t="s">
        <v>1387</v>
      </c>
      <c r="AK3" s="231"/>
      <c r="AL3" s="231"/>
      <c r="AM3" s="231"/>
      <c r="AN3" s="231"/>
      <c r="AO3" s="231"/>
      <c r="AP3" s="231"/>
      <c r="AQ3" s="231"/>
      <c r="AR3" s="231"/>
      <c r="AS3" s="231"/>
      <c r="AT3" s="231"/>
      <c r="AU3" s="231"/>
      <c r="AV3" s="231"/>
      <c r="AW3" s="231"/>
      <c r="AX3" s="231"/>
      <c r="AZ3" s="230" t="s">
        <v>1388</v>
      </c>
      <c r="BA3" s="231"/>
      <c r="BB3" s="231"/>
      <c r="BC3" s="231"/>
      <c r="BD3" s="231"/>
      <c r="BE3" s="231"/>
      <c r="BF3" s="231"/>
      <c r="BG3" s="231"/>
      <c r="BH3" s="231"/>
      <c r="BI3" s="231"/>
      <c r="BK3" s="230" t="s">
        <v>1390</v>
      </c>
      <c r="BL3" s="231"/>
      <c r="BM3" s="231"/>
      <c r="BN3" s="231"/>
      <c r="BO3" s="231"/>
      <c r="BP3" s="231"/>
      <c r="BQ3" s="231"/>
      <c r="BS3" s="230" t="s">
        <v>1392</v>
      </c>
      <c r="BT3" s="231"/>
      <c r="BU3" s="231"/>
      <c r="BV3" s="231"/>
      <c r="BW3" s="231"/>
      <c r="BX3" s="231"/>
      <c r="BY3" s="231"/>
      <c r="BZ3" s="231"/>
      <c r="CA3" s="231"/>
      <c r="CB3" s="231"/>
      <c r="CC3" s="231"/>
      <c r="CD3" s="231"/>
      <c r="CE3" s="231"/>
      <c r="CF3" s="231"/>
      <c r="CH3" s="230" t="s">
        <v>1418</v>
      </c>
      <c r="CI3" s="231"/>
      <c r="CJ3" s="231"/>
      <c r="CK3" s="231"/>
      <c r="CL3" s="231"/>
      <c r="CM3" s="231"/>
      <c r="CN3" s="231"/>
      <c r="CO3" s="231"/>
      <c r="CP3" s="231"/>
      <c r="CQ3" s="231"/>
      <c r="CR3" s="231"/>
      <c r="CS3" s="231"/>
      <c r="CT3" s="231"/>
      <c r="CU3" s="231"/>
      <c r="CW3" s="230" t="s">
        <v>1712</v>
      </c>
      <c r="CX3" s="294"/>
      <c r="CY3" s="231"/>
      <c r="CZ3" s="231"/>
      <c r="DA3" s="231"/>
      <c r="DB3" s="231"/>
      <c r="DC3" s="231"/>
      <c r="DD3" s="231"/>
      <c r="DE3" s="231"/>
    </row>
    <row r="4" spans="1:109" ht="21" customHeight="1">
      <c r="I4" s="472" t="s">
        <v>1393</v>
      </c>
      <c r="AZ4" s="501" t="s">
        <v>1377</v>
      </c>
      <c r="BA4" s="502"/>
      <c r="BB4" s="502"/>
      <c r="BC4" s="502"/>
      <c r="BD4" s="502"/>
      <c r="BE4" s="502"/>
      <c r="BF4" s="502"/>
      <c r="BG4" s="502"/>
      <c r="BH4" s="502"/>
      <c r="BI4" s="502"/>
    </row>
    <row r="5" spans="1:109" ht="21" customHeight="1">
      <c r="G5" s="456" t="s">
        <v>1726</v>
      </c>
      <c r="I5" s="472"/>
      <c r="W5" s="499" t="s">
        <v>350</v>
      </c>
      <c r="X5" s="491" t="s">
        <v>191</v>
      </c>
      <c r="Y5" s="492"/>
      <c r="Z5" s="492"/>
      <c r="AA5" s="492"/>
      <c r="AB5" s="492"/>
      <c r="AC5" s="493"/>
      <c r="AD5" s="492" t="s">
        <v>192</v>
      </c>
      <c r="AE5" s="492"/>
      <c r="AF5" s="492"/>
      <c r="AG5" s="492"/>
      <c r="AH5" s="497"/>
      <c r="AJ5" s="458" t="s">
        <v>1366</v>
      </c>
      <c r="AK5" s="458"/>
      <c r="AL5" s="458"/>
      <c r="AM5" s="458"/>
      <c r="AN5" s="458"/>
      <c r="AO5" s="458"/>
      <c r="AP5" s="458"/>
      <c r="AR5" s="198"/>
      <c r="AS5" s="458" t="s">
        <v>1367</v>
      </c>
      <c r="AT5" s="458"/>
      <c r="AU5" s="458"/>
      <c r="AV5" s="458"/>
      <c r="AW5" s="458"/>
      <c r="AX5" s="458"/>
      <c r="AZ5" s="502"/>
      <c r="BA5" s="502"/>
      <c r="BB5" s="502"/>
      <c r="BC5" s="502"/>
      <c r="BD5" s="502"/>
      <c r="BE5" s="502"/>
      <c r="BF5" s="502"/>
      <c r="BG5" s="502"/>
      <c r="BH5" s="502"/>
      <c r="BI5" s="502"/>
      <c r="BK5" s="458" t="s">
        <v>1375</v>
      </c>
      <c r="BL5" s="458"/>
      <c r="BM5" s="458"/>
      <c r="BN5" s="458"/>
      <c r="BO5" s="458"/>
      <c r="BP5" s="458"/>
      <c r="BQ5" s="458"/>
      <c r="BV5" s="211" t="s">
        <v>1394</v>
      </c>
      <c r="BW5" s="209"/>
      <c r="BX5" s="209"/>
      <c r="BY5" s="209"/>
      <c r="BZ5" s="210"/>
      <c r="CA5" s="211" t="s">
        <v>1400</v>
      </c>
      <c r="CB5" s="209"/>
      <c r="CC5" s="209"/>
      <c r="CD5" s="209"/>
      <c r="CE5" s="209"/>
      <c r="CF5" s="209"/>
      <c r="CH5" s="458" t="s">
        <v>1418</v>
      </c>
      <c r="CI5" s="458"/>
      <c r="CJ5" s="458"/>
      <c r="CK5" s="458"/>
      <c r="CL5" s="458"/>
      <c r="CM5" s="458"/>
      <c r="CN5" s="458"/>
      <c r="CO5" s="458"/>
      <c r="CP5" s="458"/>
      <c r="CQ5" s="458"/>
      <c r="CR5" s="458"/>
      <c r="CS5" s="458"/>
      <c r="CT5" s="458"/>
      <c r="CU5" s="458"/>
      <c r="CW5" s="88" t="s">
        <v>1461</v>
      </c>
      <c r="CX5" s="295">
        <v>45231</v>
      </c>
      <c r="CY5" s="88" t="s">
        <v>1462</v>
      </c>
    </row>
    <row r="6" spans="1:109" ht="21" customHeight="1">
      <c r="G6" s="88" t="s">
        <v>1727</v>
      </c>
      <c r="I6" s="458" t="s">
        <v>1356</v>
      </c>
      <c r="W6" s="500"/>
      <c r="X6" s="494"/>
      <c r="Y6" s="495"/>
      <c r="Z6" s="495"/>
      <c r="AA6" s="495"/>
      <c r="AB6" s="495"/>
      <c r="AC6" s="496"/>
      <c r="AD6" s="495"/>
      <c r="AE6" s="495"/>
      <c r="AF6" s="495"/>
      <c r="AG6" s="495"/>
      <c r="AH6" s="498"/>
      <c r="AJ6" s="458"/>
      <c r="AK6" s="458"/>
      <c r="AL6" s="458"/>
      <c r="AM6" s="458"/>
      <c r="AN6" s="458"/>
      <c r="AO6" s="458"/>
      <c r="AP6" s="458"/>
      <c r="AR6" s="197"/>
      <c r="AS6" s="458"/>
      <c r="AT6" s="458"/>
      <c r="AU6" s="458"/>
      <c r="AV6" s="458"/>
      <c r="AW6" s="458"/>
      <c r="AX6" s="458"/>
      <c r="AZ6" s="502"/>
      <c r="BA6" s="502"/>
      <c r="BB6" s="502"/>
      <c r="BC6" s="502"/>
      <c r="BD6" s="502"/>
      <c r="BE6" s="502"/>
      <c r="BF6" s="502"/>
      <c r="BG6" s="502"/>
      <c r="BH6" s="502"/>
      <c r="BI6" s="502"/>
      <c r="BK6" s="458"/>
      <c r="BL6" s="458"/>
      <c r="BM6" s="458"/>
      <c r="BN6" s="458"/>
      <c r="BO6" s="458"/>
      <c r="BP6" s="458"/>
      <c r="BQ6" s="458"/>
      <c r="BV6" s="99" t="s">
        <v>1395</v>
      </c>
      <c r="CA6" s="215" t="s">
        <v>1401</v>
      </c>
      <c r="CH6" s="458"/>
      <c r="CI6" s="458"/>
      <c r="CJ6" s="458"/>
      <c r="CK6" s="458"/>
      <c r="CL6" s="458"/>
      <c r="CM6" s="458"/>
      <c r="CN6" s="458"/>
      <c r="CO6" s="458"/>
      <c r="CP6" s="458"/>
      <c r="CQ6" s="458"/>
      <c r="CR6" s="458"/>
      <c r="CS6" s="458"/>
      <c r="CT6" s="458"/>
      <c r="CU6" s="458"/>
      <c r="CW6" s="88" t="s">
        <v>1459</v>
      </c>
      <c r="CX6" s="295">
        <v>45288</v>
      </c>
      <c r="CY6" s="88" t="s">
        <v>1463</v>
      </c>
    </row>
    <row r="7" spans="1:109" ht="21" customHeight="1">
      <c r="I7" s="458"/>
      <c r="W7" s="206" t="s">
        <v>233</v>
      </c>
      <c r="X7" s="485" t="s">
        <v>234</v>
      </c>
      <c r="Y7" s="485"/>
      <c r="Z7" s="485"/>
      <c r="AA7" s="485"/>
      <c r="AB7" s="485"/>
      <c r="AC7" s="485"/>
      <c r="AD7" s="486" t="s">
        <v>349</v>
      </c>
      <c r="AE7" s="487"/>
      <c r="AF7" s="487"/>
      <c r="AG7" s="487"/>
      <c r="AH7" s="488"/>
      <c r="AZ7" s="458" t="s">
        <v>1371</v>
      </c>
      <c r="BA7" s="458"/>
      <c r="BB7" s="458"/>
      <c r="BC7" s="458"/>
      <c r="BD7" s="458"/>
      <c r="BE7" s="458"/>
      <c r="BF7" s="458"/>
      <c r="BG7" s="458"/>
      <c r="BH7" s="458"/>
      <c r="BI7" s="458"/>
      <c r="CA7" s="215" t="s">
        <v>1402</v>
      </c>
      <c r="CH7" s="88" t="s">
        <v>249</v>
      </c>
      <c r="CW7" s="88" t="s">
        <v>1464</v>
      </c>
      <c r="CX7" s="295">
        <v>45433</v>
      </c>
      <c r="CY7" s="88" t="s">
        <v>1465</v>
      </c>
      <c r="CZ7" s="1"/>
      <c r="DA7" s="1"/>
      <c r="DB7" s="1"/>
      <c r="DC7" s="1"/>
      <c r="DD7" s="1"/>
      <c r="DE7" s="1"/>
    </row>
    <row r="8" spans="1:109" ht="21" customHeight="1">
      <c r="I8" s="471" t="s">
        <v>253</v>
      </c>
      <c r="W8" s="207" t="s">
        <v>232</v>
      </c>
      <c r="X8" s="485" t="s">
        <v>343</v>
      </c>
      <c r="Y8" s="485"/>
      <c r="Z8" s="485"/>
      <c r="AA8" s="485"/>
      <c r="AB8" s="485"/>
      <c r="AC8" s="485"/>
      <c r="AD8" s="486" t="s">
        <v>1364</v>
      </c>
      <c r="AE8" s="487"/>
      <c r="AF8" s="487"/>
      <c r="AG8" s="487"/>
      <c r="AH8" s="488"/>
      <c r="AZ8" s="458"/>
      <c r="BA8" s="458"/>
      <c r="BB8" s="458"/>
      <c r="BC8" s="458"/>
      <c r="BD8" s="458"/>
      <c r="BE8" s="458"/>
      <c r="BF8" s="458"/>
      <c r="BG8" s="458"/>
      <c r="BH8" s="458"/>
      <c r="BI8" s="458"/>
      <c r="CA8" s="215"/>
      <c r="CH8" s="88" t="s">
        <v>1419</v>
      </c>
      <c r="CW8" s="88" t="s">
        <v>1467</v>
      </c>
      <c r="CX8" s="295">
        <v>45483</v>
      </c>
      <c r="CY8" s="88" t="s">
        <v>1728</v>
      </c>
      <c r="CZ8" s="1"/>
      <c r="DA8" s="1"/>
      <c r="DB8" s="1"/>
      <c r="DC8" s="1"/>
      <c r="DD8" s="1"/>
      <c r="DE8" s="1"/>
    </row>
    <row r="9" spans="1:109" ht="21" customHeight="1">
      <c r="I9" s="471"/>
      <c r="W9" s="207" t="s">
        <v>248</v>
      </c>
      <c r="X9" s="485" t="s">
        <v>348</v>
      </c>
      <c r="Y9" s="485"/>
      <c r="Z9" s="485"/>
      <c r="AA9" s="485"/>
      <c r="AB9" s="485"/>
      <c r="AC9" s="485"/>
      <c r="AD9" s="486" t="s">
        <v>235</v>
      </c>
      <c r="AE9" s="487"/>
      <c r="AF9" s="487"/>
      <c r="AG9" s="487"/>
      <c r="AH9" s="488"/>
      <c r="AZ9" s="99" t="s">
        <v>1369</v>
      </c>
      <c r="BV9" s="214" t="s">
        <v>1394</v>
      </c>
      <c r="BW9" s="212"/>
      <c r="BX9" s="212"/>
      <c r="BY9" s="212"/>
      <c r="CA9" s="214" t="s">
        <v>1400</v>
      </c>
      <c r="CB9" s="213"/>
      <c r="CC9" s="213"/>
      <c r="CD9" s="213"/>
      <c r="CE9" s="213"/>
      <c r="CF9" s="213"/>
      <c r="CX9" s="88" t="s">
        <v>1711</v>
      </c>
      <c r="CY9" s="88" t="s">
        <v>1491</v>
      </c>
      <c r="CZ9" s="1"/>
      <c r="DA9" s="1"/>
      <c r="DB9" s="1"/>
      <c r="DC9" s="1"/>
      <c r="DD9" s="1"/>
      <c r="DE9" s="1"/>
    </row>
    <row r="10" spans="1:109" ht="21" customHeight="1">
      <c r="I10" s="458" t="s">
        <v>1357</v>
      </c>
      <c r="W10" s="207" t="s">
        <v>1362</v>
      </c>
      <c r="X10" s="485" t="s">
        <v>345</v>
      </c>
      <c r="Y10" s="485"/>
      <c r="Z10" s="485"/>
      <c r="AA10" s="485"/>
      <c r="AB10" s="485"/>
      <c r="AC10" s="485"/>
      <c r="AD10" s="489" t="s">
        <v>346</v>
      </c>
      <c r="AE10" s="485"/>
      <c r="AF10" s="485"/>
      <c r="AG10" s="485"/>
      <c r="AH10" s="490"/>
      <c r="AZ10" s="99" t="s">
        <v>1370</v>
      </c>
      <c r="BV10" s="215" t="s">
        <v>1397</v>
      </c>
      <c r="CA10" s="215" t="s">
        <v>1401</v>
      </c>
      <c r="CB10" s="99"/>
      <c r="CC10" s="99"/>
      <c r="CD10" s="99"/>
      <c r="CE10" s="99"/>
      <c r="CF10" s="99"/>
      <c r="CH10" s="459" t="s">
        <v>252</v>
      </c>
      <c r="CI10" s="459"/>
      <c r="CJ10" s="459"/>
      <c r="CK10" s="459"/>
      <c r="CM10" s="459" t="s">
        <v>251</v>
      </c>
      <c r="CN10" s="459"/>
      <c r="CO10" s="459"/>
      <c r="CP10" s="459"/>
      <c r="CR10" s="459" t="s">
        <v>250</v>
      </c>
      <c r="CS10" s="459"/>
      <c r="CT10" s="459"/>
      <c r="CU10" s="459"/>
      <c r="CW10" s="1"/>
      <c r="CX10" s="88" t="s">
        <v>1711</v>
      </c>
      <c r="CY10" s="88" t="s">
        <v>1710</v>
      </c>
      <c r="CZ10" s="1"/>
      <c r="DA10" s="1"/>
      <c r="DB10" s="1"/>
      <c r="DC10" s="1"/>
      <c r="DD10" s="1"/>
      <c r="DE10" s="1"/>
    </row>
    <row r="11" spans="1:109" ht="21" customHeight="1">
      <c r="I11" s="458"/>
      <c r="W11" s="475" t="s">
        <v>1363</v>
      </c>
      <c r="X11" s="506" t="s">
        <v>344</v>
      </c>
      <c r="Y11" s="506"/>
      <c r="Z11" s="506"/>
      <c r="AA11" s="506"/>
      <c r="AB11" s="506"/>
      <c r="AC11" s="506"/>
      <c r="AD11" s="507" t="s">
        <v>347</v>
      </c>
      <c r="AE11" s="508"/>
      <c r="AF11" s="508"/>
      <c r="AG11" s="508"/>
      <c r="AH11" s="509"/>
      <c r="AZ11" s="458" t="s">
        <v>1372</v>
      </c>
      <c r="BA11" s="458"/>
      <c r="BB11" s="458"/>
      <c r="BC11" s="458"/>
      <c r="BD11" s="458"/>
      <c r="BE11" s="458"/>
      <c r="BF11" s="458"/>
      <c r="BG11" s="458"/>
      <c r="BH11" s="458"/>
      <c r="BI11" s="458"/>
      <c r="BV11" s="215" t="s">
        <v>1396</v>
      </c>
      <c r="CA11" s="215" t="s">
        <v>1403</v>
      </c>
      <c r="CB11" s="99"/>
      <c r="CC11" s="99"/>
      <c r="CD11" s="99"/>
      <c r="CE11" s="99"/>
      <c r="CF11" s="99"/>
      <c r="CH11" s="460" t="s">
        <v>1421</v>
      </c>
      <c r="CI11" s="461"/>
      <c r="CJ11" s="461"/>
      <c r="CK11" s="462"/>
      <c r="CM11" s="460" t="s">
        <v>1420</v>
      </c>
      <c r="CN11" s="461"/>
      <c r="CO11" s="461"/>
      <c r="CP11" s="462"/>
      <c r="CR11" s="460" t="s">
        <v>1423</v>
      </c>
      <c r="CS11" s="461"/>
      <c r="CT11" s="461"/>
      <c r="CU11" s="462"/>
      <c r="CW11" s="88" t="s">
        <v>1729</v>
      </c>
      <c r="CX11" s="295">
        <v>45586</v>
      </c>
      <c r="CY11" s="88" t="s">
        <v>1730</v>
      </c>
      <c r="CZ11" s="1"/>
      <c r="DA11" s="1"/>
      <c r="DB11" s="1"/>
      <c r="DC11" s="1"/>
      <c r="DD11" s="1"/>
      <c r="DE11" s="1"/>
    </row>
    <row r="12" spans="1:109" ht="21" customHeight="1">
      <c r="I12" s="472" t="s">
        <v>257</v>
      </c>
      <c r="W12" s="475"/>
      <c r="X12" s="506"/>
      <c r="Y12" s="506"/>
      <c r="Z12" s="506"/>
      <c r="AA12" s="506"/>
      <c r="AB12" s="506"/>
      <c r="AC12" s="506"/>
      <c r="AD12" s="507"/>
      <c r="AE12" s="508"/>
      <c r="AF12" s="508"/>
      <c r="AG12" s="508"/>
      <c r="AH12" s="509"/>
      <c r="AZ12" s="458"/>
      <c r="BA12" s="458"/>
      <c r="BB12" s="458"/>
      <c r="BC12" s="458"/>
      <c r="BD12" s="458"/>
      <c r="BE12" s="458"/>
      <c r="BF12" s="458"/>
      <c r="BG12" s="458"/>
      <c r="BH12" s="458"/>
      <c r="BI12" s="458"/>
      <c r="CA12" s="215"/>
      <c r="CB12" s="99"/>
      <c r="CC12" s="99"/>
      <c r="CD12" s="99"/>
      <c r="CE12" s="99"/>
      <c r="CF12" s="99"/>
      <c r="CH12" s="463"/>
      <c r="CI12" s="464"/>
      <c r="CJ12" s="464"/>
      <c r="CK12" s="465"/>
      <c r="CM12" s="463"/>
      <c r="CN12" s="464"/>
      <c r="CO12" s="464"/>
      <c r="CP12" s="465"/>
      <c r="CR12" s="463"/>
      <c r="CS12" s="464"/>
      <c r="CT12" s="464"/>
      <c r="CU12" s="465"/>
      <c r="CW12" s="1"/>
      <c r="CX12" s="296"/>
      <c r="CZ12" s="1"/>
      <c r="DA12" s="1"/>
      <c r="DB12" s="1"/>
      <c r="DC12" s="1"/>
      <c r="DD12" s="1"/>
      <c r="DE12" s="1"/>
    </row>
    <row r="13" spans="1:109" ht="21.75" customHeight="1" thickBot="1">
      <c r="B13" s="446">
        <v>3</v>
      </c>
      <c r="C13" s="442" t="s">
        <v>1699</v>
      </c>
      <c r="D13" s="440" t="s">
        <v>299</v>
      </c>
      <c r="E13" s="439" t="s">
        <v>1681</v>
      </c>
      <c r="I13" s="473"/>
      <c r="K13" s="458" t="s">
        <v>1359</v>
      </c>
      <c r="L13" s="458"/>
      <c r="M13" s="458"/>
      <c r="N13" s="458"/>
      <c r="O13" s="458"/>
      <c r="P13" s="458"/>
      <c r="Q13" s="458"/>
      <c r="R13" s="458"/>
      <c r="S13" s="458"/>
      <c r="T13" s="458"/>
      <c r="U13" s="458"/>
      <c r="W13" s="475"/>
      <c r="X13" s="506"/>
      <c r="Y13" s="506"/>
      <c r="Z13" s="506"/>
      <c r="AA13" s="506"/>
      <c r="AB13" s="506"/>
      <c r="AC13" s="506"/>
      <c r="AD13" s="507"/>
      <c r="AE13" s="508"/>
      <c r="AF13" s="508"/>
      <c r="AG13" s="508"/>
      <c r="AH13" s="509"/>
      <c r="AZ13" s="472" t="s">
        <v>1373</v>
      </c>
      <c r="BA13" s="472"/>
      <c r="BB13" s="472"/>
      <c r="BC13" s="472"/>
      <c r="BD13" s="472"/>
      <c r="BE13" s="472"/>
      <c r="BF13" s="472"/>
      <c r="BG13" s="472"/>
      <c r="BH13" s="472"/>
      <c r="BI13" s="472"/>
      <c r="BV13" s="216" t="s">
        <v>1394</v>
      </c>
      <c r="BW13" s="217"/>
      <c r="BX13" s="217"/>
      <c r="BY13" s="217"/>
      <c r="CA13" s="216" t="s">
        <v>1400</v>
      </c>
      <c r="CB13" s="220"/>
      <c r="CC13" s="220"/>
      <c r="CD13" s="220"/>
      <c r="CE13" s="220"/>
      <c r="CF13" s="220"/>
      <c r="CH13" s="463"/>
      <c r="CI13" s="464"/>
      <c r="CJ13" s="464"/>
      <c r="CK13" s="465"/>
      <c r="CM13" s="463"/>
      <c r="CN13" s="464"/>
      <c r="CO13" s="464"/>
      <c r="CP13" s="465"/>
      <c r="CR13" s="463"/>
      <c r="CS13" s="464"/>
      <c r="CT13" s="464"/>
      <c r="CU13" s="465"/>
      <c r="CW13" s="1"/>
      <c r="CX13" s="296"/>
      <c r="CY13" s="1"/>
      <c r="CZ13" s="1"/>
      <c r="DA13" s="1"/>
      <c r="DB13" s="1"/>
      <c r="DC13" s="1"/>
      <c r="DD13" s="1"/>
      <c r="DE13" s="1"/>
    </row>
    <row r="14" spans="1:109" ht="21" customHeight="1">
      <c r="B14" s="447"/>
      <c r="I14" s="466" t="s">
        <v>1358</v>
      </c>
      <c r="K14" s="458"/>
      <c r="L14" s="458"/>
      <c r="M14" s="458"/>
      <c r="N14" s="458"/>
      <c r="O14" s="458"/>
      <c r="P14" s="458"/>
      <c r="Q14" s="458"/>
      <c r="R14" s="458"/>
      <c r="S14" s="458"/>
      <c r="T14" s="458"/>
      <c r="U14" s="458"/>
      <c r="W14" s="475"/>
      <c r="X14" s="506"/>
      <c r="Y14" s="506"/>
      <c r="Z14" s="506"/>
      <c r="AA14" s="506"/>
      <c r="AB14" s="506"/>
      <c r="AC14" s="506"/>
      <c r="AD14" s="507"/>
      <c r="AE14" s="508"/>
      <c r="AF14" s="508"/>
      <c r="AG14" s="508"/>
      <c r="AH14" s="509"/>
      <c r="AZ14" s="472"/>
      <c r="BA14" s="472"/>
      <c r="BB14" s="472"/>
      <c r="BC14" s="472"/>
      <c r="BD14" s="472"/>
      <c r="BE14" s="472"/>
      <c r="BF14" s="472"/>
      <c r="BG14" s="472"/>
      <c r="BH14" s="472"/>
      <c r="BI14" s="472"/>
      <c r="BV14" s="215" t="s">
        <v>1397</v>
      </c>
      <c r="CA14" s="215" t="s">
        <v>1404</v>
      </c>
      <c r="CB14" s="99"/>
      <c r="CC14" s="99"/>
      <c r="CD14" s="99"/>
      <c r="CE14" s="99"/>
      <c r="CF14" s="99"/>
      <c r="CH14" s="463"/>
      <c r="CI14" s="464"/>
      <c r="CJ14" s="464"/>
      <c r="CK14" s="465"/>
      <c r="CM14" s="463"/>
      <c r="CN14" s="464"/>
      <c r="CO14" s="464"/>
      <c r="CP14" s="465"/>
      <c r="CR14" s="463"/>
      <c r="CS14" s="464"/>
      <c r="CT14" s="464"/>
      <c r="CU14" s="465"/>
      <c r="CW14" s="1"/>
      <c r="CX14" s="296"/>
      <c r="CY14" s="1"/>
      <c r="CZ14" s="1"/>
      <c r="DA14" s="1"/>
      <c r="DB14" s="1"/>
      <c r="DC14" s="1"/>
      <c r="DD14" s="1"/>
      <c r="DE14" s="1"/>
    </row>
    <row r="15" spans="1:109" ht="21" customHeight="1" thickBot="1">
      <c r="B15" s="446">
        <v>4</v>
      </c>
      <c r="C15" s="442" t="s">
        <v>1698</v>
      </c>
      <c r="D15" s="440" t="s">
        <v>1679</v>
      </c>
      <c r="E15" s="439" t="s">
        <v>1682</v>
      </c>
      <c r="I15" s="467"/>
      <c r="K15" s="100" t="s">
        <v>1360</v>
      </c>
      <c r="W15" s="475"/>
      <c r="X15" s="506"/>
      <c r="Y15" s="506"/>
      <c r="Z15" s="506"/>
      <c r="AA15" s="506"/>
      <c r="AB15" s="506"/>
      <c r="AC15" s="506"/>
      <c r="AD15" s="507"/>
      <c r="AE15" s="508"/>
      <c r="AF15" s="508"/>
      <c r="AG15" s="508"/>
      <c r="AH15" s="509"/>
      <c r="AZ15" s="458" t="s">
        <v>1374</v>
      </c>
      <c r="BA15" s="458"/>
      <c r="BB15" s="458"/>
      <c r="BC15" s="458"/>
      <c r="BD15" s="458"/>
      <c r="BE15" s="458"/>
      <c r="BF15" s="458"/>
      <c r="BG15" s="458"/>
      <c r="BH15" s="458"/>
      <c r="BI15" s="458"/>
      <c r="BV15" s="215" t="s">
        <v>1396</v>
      </c>
      <c r="CA15" s="215" t="s">
        <v>1405</v>
      </c>
      <c r="CB15" s="99"/>
      <c r="CC15" s="99"/>
      <c r="CD15" s="99"/>
      <c r="CE15" s="99"/>
      <c r="CF15" s="99"/>
      <c r="CH15" s="223"/>
      <c r="CK15" s="224"/>
      <c r="CM15" s="223"/>
      <c r="CP15" s="224"/>
      <c r="CR15" s="223"/>
      <c r="CU15" s="224"/>
      <c r="CW15" s="1"/>
      <c r="CX15" s="296"/>
      <c r="CY15" s="1"/>
      <c r="CZ15" s="1"/>
      <c r="DA15" s="1"/>
      <c r="DB15" s="1"/>
      <c r="DC15" s="1"/>
      <c r="DD15" s="1"/>
      <c r="DE15" s="1"/>
    </row>
    <row r="16" spans="1:109" ht="21" customHeight="1">
      <c r="B16" s="447"/>
      <c r="I16" s="467"/>
      <c r="K16" s="100" t="s">
        <v>205</v>
      </c>
      <c r="W16" s="475"/>
      <c r="X16" s="506"/>
      <c r="Y16" s="506"/>
      <c r="Z16" s="506"/>
      <c r="AA16" s="506"/>
      <c r="AB16" s="506"/>
      <c r="AC16" s="506"/>
      <c r="AD16" s="507"/>
      <c r="AE16" s="508"/>
      <c r="AF16" s="508"/>
      <c r="AG16" s="508"/>
      <c r="AH16" s="509"/>
      <c r="AZ16" s="458"/>
      <c r="BA16" s="458"/>
      <c r="BB16" s="458"/>
      <c r="BC16" s="458"/>
      <c r="BD16" s="458"/>
      <c r="BE16" s="458"/>
      <c r="BF16" s="458"/>
      <c r="BG16" s="458"/>
      <c r="BH16" s="458"/>
      <c r="BI16" s="458"/>
      <c r="CA16" s="99"/>
      <c r="CB16" s="99"/>
      <c r="CC16" s="99"/>
      <c r="CD16" s="99"/>
      <c r="CE16" s="99"/>
      <c r="CF16" s="99"/>
      <c r="CH16" s="223"/>
      <c r="CK16" s="224"/>
      <c r="CM16" s="223"/>
      <c r="CP16" s="224"/>
      <c r="CR16" s="223"/>
      <c r="CU16" s="224"/>
      <c r="CW16" s="1"/>
      <c r="CX16" s="296"/>
      <c r="CY16" s="1"/>
      <c r="CZ16" s="1"/>
      <c r="DA16" s="1"/>
      <c r="DB16" s="1"/>
      <c r="DC16" s="1"/>
      <c r="DD16" s="1"/>
      <c r="DE16" s="1"/>
    </row>
    <row r="17" spans="2:109" ht="21" customHeight="1" thickBot="1">
      <c r="B17" s="446">
        <v>5</v>
      </c>
      <c r="C17" s="442" t="s">
        <v>1696</v>
      </c>
      <c r="D17" s="440" t="s">
        <v>1332</v>
      </c>
      <c r="E17" s="439" t="s">
        <v>1683</v>
      </c>
      <c r="I17" s="468"/>
      <c r="K17" s="100" t="s">
        <v>206</v>
      </c>
      <c r="W17" s="510" t="s">
        <v>1443</v>
      </c>
      <c r="X17" s="481" t="s">
        <v>45</v>
      </c>
      <c r="Y17" s="482"/>
      <c r="Z17" s="482"/>
      <c r="AA17" s="482"/>
      <c r="AB17" s="482"/>
      <c r="AC17" s="199">
        <v>1958</v>
      </c>
      <c r="AD17" s="476" t="s">
        <v>1365</v>
      </c>
      <c r="AE17" s="477"/>
      <c r="AF17" s="477"/>
      <c r="AG17" s="477"/>
      <c r="AH17" s="479">
        <v>2530</v>
      </c>
      <c r="BV17" s="218" t="s">
        <v>1394</v>
      </c>
      <c r="BW17" s="219"/>
      <c r="BX17" s="219"/>
      <c r="BY17" s="219"/>
      <c r="CA17" s="218" t="s">
        <v>1400</v>
      </c>
      <c r="CB17" s="221"/>
      <c r="CC17" s="221"/>
      <c r="CD17" s="221"/>
      <c r="CE17" s="221"/>
      <c r="CF17" s="221"/>
      <c r="CH17" s="223"/>
      <c r="CK17" s="224"/>
      <c r="CM17" s="223"/>
      <c r="CP17" s="224"/>
      <c r="CR17" s="223"/>
      <c r="CU17" s="224"/>
      <c r="CW17" s="1"/>
      <c r="CX17" s="296"/>
      <c r="CY17" s="1"/>
      <c r="CZ17" s="1"/>
      <c r="DA17" s="1"/>
      <c r="DB17" s="1"/>
      <c r="DC17" s="1"/>
      <c r="DD17" s="1"/>
      <c r="DE17" s="1"/>
    </row>
    <row r="18" spans="2:109" ht="21" customHeight="1">
      <c r="B18" s="448"/>
      <c r="D18" s="441"/>
      <c r="W18" s="475"/>
      <c r="X18" s="481" t="s">
        <v>244</v>
      </c>
      <c r="Y18" s="482"/>
      <c r="Z18" s="482"/>
      <c r="AA18" s="482"/>
      <c r="AB18" s="482"/>
      <c r="AC18" s="199">
        <v>1320</v>
      </c>
      <c r="AD18" s="477"/>
      <c r="AE18" s="477"/>
      <c r="AF18" s="477"/>
      <c r="AG18" s="477"/>
      <c r="AH18" s="479"/>
      <c r="BV18" s="215" t="s">
        <v>1398</v>
      </c>
      <c r="CA18" s="99" t="s">
        <v>1406</v>
      </c>
      <c r="CB18" s="99"/>
      <c r="CC18" s="99"/>
      <c r="CD18" s="99"/>
      <c r="CE18" s="99"/>
      <c r="CF18" s="99"/>
      <c r="CH18" s="223"/>
      <c r="CK18" s="224"/>
      <c r="CM18" s="223"/>
      <c r="CP18" s="224"/>
      <c r="CR18" s="223"/>
      <c r="CU18" s="224"/>
      <c r="CW18" s="1"/>
      <c r="CX18" s="296"/>
      <c r="CY18" s="1"/>
      <c r="CZ18" s="1"/>
      <c r="DA18" s="1"/>
      <c r="DB18" s="1"/>
      <c r="DC18" s="1"/>
      <c r="DD18" s="1"/>
      <c r="DE18" s="1"/>
    </row>
    <row r="19" spans="2:109" ht="21" customHeight="1" thickBot="1">
      <c r="B19" s="446">
        <v>6</v>
      </c>
      <c r="C19" s="442" t="s">
        <v>1696</v>
      </c>
      <c r="D19" s="440" t="s">
        <v>170</v>
      </c>
      <c r="E19" s="439" t="s">
        <v>1684</v>
      </c>
      <c r="K19" s="458" t="s">
        <v>1361</v>
      </c>
      <c r="L19" s="458"/>
      <c r="M19" s="458"/>
      <c r="N19" s="458"/>
      <c r="O19" s="458"/>
      <c r="P19" s="458"/>
      <c r="Q19" s="458"/>
      <c r="R19" s="458"/>
      <c r="S19" s="458"/>
      <c r="T19" s="458"/>
      <c r="U19" s="458"/>
      <c r="W19" s="475"/>
      <c r="X19" s="481" t="s">
        <v>231</v>
      </c>
      <c r="Y19" s="482"/>
      <c r="Z19" s="482"/>
      <c r="AA19" s="482"/>
      <c r="AB19" s="482"/>
      <c r="AC19" s="199">
        <v>1260</v>
      </c>
      <c r="AD19" s="477"/>
      <c r="AE19" s="477"/>
      <c r="AF19" s="477"/>
      <c r="AG19" s="477"/>
      <c r="AH19" s="479"/>
      <c r="BV19" s="215" t="s">
        <v>1399</v>
      </c>
      <c r="CA19" s="99"/>
      <c r="CB19" s="99"/>
      <c r="CC19" s="99"/>
      <c r="CD19" s="99"/>
      <c r="CE19" s="99"/>
      <c r="CF19" s="99"/>
      <c r="CH19" s="223"/>
      <c r="CK19" s="224"/>
      <c r="CM19" s="223"/>
      <c r="CP19" s="224"/>
      <c r="CR19" s="223"/>
      <c r="CU19" s="224"/>
      <c r="CW19" s="1"/>
      <c r="CX19" s="296"/>
      <c r="CY19" s="1"/>
      <c r="CZ19" s="1"/>
      <c r="DA19" s="1"/>
      <c r="DB19" s="1"/>
      <c r="DC19" s="1"/>
      <c r="DD19" s="1"/>
      <c r="DE19" s="1"/>
    </row>
    <row r="20" spans="2:109" ht="21" customHeight="1">
      <c r="B20" s="448"/>
      <c r="D20" s="441"/>
      <c r="K20" s="458"/>
      <c r="L20" s="458"/>
      <c r="M20" s="458"/>
      <c r="N20" s="458"/>
      <c r="O20" s="458"/>
      <c r="P20" s="458"/>
      <c r="Q20" s="458"/>
      <c r="R20" s="458"/>
      <c r="S20" s="458"/>
      <c r="T20" s="458"/>
      <c r="U20" s="458"/>
      <c r="W20" s="475"/>
      <c r="X20" s="481" t="s">
        <v>240</v>
      </c>
      <c r="Y20" s="482"/>
      <c r="Z20" s="482"/>
      <c r="AA20" s="482"/>
      <c r="AB20" s="482"/>
      <c r="AC20" s="199">
        <v>1458</v>
      </c>
      <c r="AD20" s="477"/>
      <c r="AE20" s="477"/>
      <c r="AF20" s="477"/>
      <c r="AG20" s="477"/>
      <c r="AH20" s="479"/>
      <c r="CH20" s="223"/>
      <c r="CK20" s="224"/>
      <c r="CM20" s="223"/>
      <c r="CP20" s="224"/>
      <c r="CR20" s="223"/>
      <c r="CU20" s="224"/>
      <c r="CW20" s="1"/>
      <c r="CX20" s="296"/>
      <c r="CY20" s="1"/>
      <c r="CZ20" s="1"/>
      <c r="DA20" s="1"/>
      <c r="DB20" s="1"/>
      <c r="DC20" s="1"/>
      <c r="DD20" s="1"/>
      <c r="DE20" s="1"/>
    </row>
    <row r="21" spans="2:109" ht="21" customHeight="1" thickBot="1">
      <c r="B21" s="446">
        <v>7</v>
      </c>
      <c r="C21" s="442" t="s">
        <v>1696</v>
      </c>
      <c r="D21" s="440" t="s">
        <v>19</v>
      </c>
      <c r="E21" s="439" t="s">
        <v>1685</v>
      </c>
      <c r="W21" s="475"/>
      <c r="X21" s="481" t="s">
        <v>245</v>
      </c>
      <c r="Y21" s="482"/>
      <c r="Z21" s="482"/>
      <c r="AA21" s="482"/>
      <c r="AB21" s="482"/>
      <c r="AC21" s="199">
        <v>1590</v>
      </c>
      <c r="AD21" s="477"/>
      <c r="AE21" s="477"/>
      <c r="AF21" s="477"/>
      <c r="AG21" s="477"/>
      <c r="AH21" s="479"/>
      <c r="BV21" s="214" t="s">
        <v>1407</v>
      </c>
      <c r="BW21" s="212"/>
      <c r="BX21" s="212"/>
      <c r="BY21" s="212"/>
      <c r="BZ21" s="212"/>
      <c r="CA21" s="214"/>
      <c r="CB21" s="213"/>
      <c r="CC21" s="213"/>
      <c r="CD21" s="213"/>
      <c r="CE21" s="213"/>
      <c r="CF21" s="213"/>
      <c r="CH21" s="225"/>
      <c r="CI21" s="226"/>
      <c r="CJ21" s="226"/>
      <c r="CK21" s="227"/>
      <c r="CM21" s="225"/>
      <c r="CN21" s="226"/>
      <c r="CO21" s="226"/>
      <c r="CP21" s="227"/>
      <c r="CR21" s="225"/>
      <c r="CS21" s="226"/>
      <c r="CT21" s="226"/>
      <c r="CU21" s="227"/>
      <c r="CW21" s="1"/>
      <c r="CX21" s="296"/>
      <c r="CY21" s="1"/>
      <c r="CZ21" s="1"/>
      <c r="DA21" s="1"/>
      <c r="DB21" s="1"/>
      <c r="DC21" s="1"/>
      <c r="DD21" s="1"/>
      <c r="DE21" s="1"/>
    </row>
    <row r="22" spans="2:109" ht="21" customHeight="1">
      <c r="B22" s="448"/>
      <c r="D22" s="441"/>
      <c r="K22" s="474" t="s">
        <v>216</v>
      </c>
      <c r="L22" s="474"/>
      <c r="M22" s="469" t="s">
        <v>41</v>
      </c>
      <c r="N22" s="469"/>
      <c r="O22" s="469" t="s">
        <v>207</v>
      </c>
      <c r="P22" s="469"/>
      <c r="Q22" s="469"/>
      <c r="R22" s="469"/>
      <c r="S22" s="469" t="s">
        <v>208</v>
      </c>
      <c r="T22" s="469"/>
      <c r="U22" s="469"/>
      <c r="W22" s="475"/>
      <c r="X22" s="481" t="s">
        <v>47</v>
      </c>
      <c r="Y22" s="482"/>
      <c r="Z22" s="482"/>
      <c r="AA22" s="482"/>
      <c r="AB22" s="482"/>
      <c r="AC22" s="199">
        <v>2387</v>
      </c>
      <c r="AD22" s="477"/>
      <c r="AE22" s="477"/>
      <c r="AF22" s="477"/>
      <c r="AG22" s="477"/>
      <c r="AH22" s="479"/>
      <c r="BV22" s="215" t="s">
        <v>1408</v>
      </c>
    </row>
    <row r="23" spans="2:109" ht="21" customHeight="1" thickBot="1">
      <c r="B23" s="446">
        <v>8</v>
      </c>
      <c r="C23" s="442" t="s">
        <v>1696</v>
      </c>
      <c r="D23" s="440" t="s">
        <v>1384</v>
      </c>
      <c r="E23" s="439" t="s">
        <v>1686</v>
      </c>
      <c r="K23" s="474"/>
      <c r="L23" s="474"/>
      <c r="M23" s="470" t="s">
        <v>209</v>
      </c>
      <c r="N23" s="470"/>
      <c r="O23" s="470" t="s">
        <v>214</v>
      </c>
      <c r="P23" s="470"/>
      <c r="Q23" s="470"/>
      <c r="R23" s="470"/>
      <c r="S23" s="470" t="s">
        <v>213</v>
      </c>
      <c r="T23" s="470"/>
      <c r="U23" s="470"/>
      <c r="W23" s="511"/>
      <c r="X23" s="483" t="s">
        <v>46</v>
      </c>
      <c r="Y23" s="484"/>
      <c r="Z23" s="484"/>
      <c r="AA23" s="484"/>
      <c r="AB23" s="484"/>
      <c r="AC23" s="208">
        <v>2475</v>
      </c>
      <c r="AD23" s="478"/>
      <c r="AE23" s="478"/>
      <c r="AF23" s="478"/>
      <c r="AG23" s="478"/>
      <c r="AH23" s="480"/>
      <c r="BV23" s="215" t="s">
        <v>1409</v>
      </c>
      <c r="CH23" s="458" t="s">
        <v>1422</v>
      </c>
      <c r="CI23" s="458"/>
      <c r="CJ23" s="458"/>
      <c r="CK23" s="458"/>
      <c r="CL23" s="458"/>
      <c r="CM23" s="458"/>
      <c r="CN23" s="458"/>
      <c r="CO23" s="458"/>
      <c r="CP23" s="458"/>
      <c r="CQ23" s="458"/>
      <c r="CR23" s="458"/>
      <c r="CS23" s="458"/>
      <c r="CT23" s="458"/>
      <c r="CU23" s="458"/>
    </row>
    <row r="24" spans="2:109" ht="21" customHeight="1">
      <c r="B24" s="448"/>
      <c r="D24" s="441"/>
      <c r="K24" s="474"/>
      <c r="L24" s="474"/>
      <c r="M24" s="470" t="s">
        <v>210</v>
      </c>
      <c r="N24" s="470"/>
      <c r="O24" s="470" t="s">
        <v>1701</v>
      </c>
      <c r="P24" s="470"/>
      <c r="Q24" s="470"/>
      <c r="R24" s="470"/>
      <c r="S24" s="470" t="s">
        <v>213</v>
      </c>
      <c r="T24" s="470"/>
      <c r="U24" s="470"/>
      <c r="W24" s="513" t="s">
        <v>1440</v>
      </c>
      <c r="X24" s="513"/>
      <c r="Y24" s="513"/>
      <c r="Z24" s="513"/>
      <c r="AA24" s="513"/>
      <c r="AB24" s="513"/>
      <c r="AC24" s="513"/>
      <c r="BV24" s="222" t="s">
        <v>1410</v>
      </c>
      <c r="CH24" s="458"/>
      <c r="CI24" s="458"/>
      <c r="CJ24" s="458"/>
      <c r="CK24" s="458"/>
      <c r="CL24" s="458"/>
      <c r="CM24" s="458"/>
      <c r="CN24" s="458"/>
      <c r="CO24" s="458"/>
      <c r="CP24" s="458"/>
      <c r="CQ24" s="458"/>
      <c r="CR24" s="458"/>
      <c r="CS24" s="458"/>
      <c r="CT24" s="458"/>
      <c r="CU24" s="458"/>
    </row>
    <row r="25" spans="2:109" ht="21" customHeight="1" thickBot="1">
      <c r="B25" s="446">
        <v>9</v>
      </c>
      <c r="C25" s="442" t="s">
        <v>1696</v>
      </c>
      <c r="D25" s="440" t="s">
        <v>1687</v>
      </c>
      <c r="E25" s="439" t="s">
        <v>1690</v>
      </c>
      <c r="K25" s="474"/>
      <c r="L25" s="474"/>
      <c r="M25" s="470" t="s">
        <v>211</v>
      </c>
      <c r="N25" s="470"/>
      <c r="O25" s="470" t="s">
        <v>1700</v>
      </c>
      <c r="P25" s="470"/>
      <c r="Q25" s="470"/>
      <c r="R25" s="470"/>
      <c r="S25" s="470" t="s">
        <v>212</v>
      </c>
      <c r="T25" s="470"/>
      <c r="U25" s="470"/>
      <c r="W25" s="514"/>
      <c r="X25" s="514"/>
      <c r="Y25" s="514"/>
      <c r="Z25" s="514"/>
      <c r="AA25" s="514"/>
      <c r="AB25" s="514"/>
      <c r="AC25" s="514"/>
      <c r="BV25" s="215" t="s">
        <v>1411</v>
      </c>
    </row>
    <row r="26" spans="2:109" ht="21" customHeight="1">
      <c r="B26" s="448"/>
      <c r="D26" s="441"/>
      <c r="K26" s="474"/>
      <c r="L26" s="474"/>
      <c r="M26" s="470" t="s">
        <v>215</v>
      </c>
      <c r="N26" s="470"/>
      <c r="O26" s="470" t="s">
        <v>1702</v>
      </c>
      <c r="P26" s="470"/>
      <c r="Q26" s="470"/>
      <c r="R26" s="470"/>
      <c r="S26" s="470" t="s">
        <v>213</v>
      </c>
      <c r="T26" s="470"/>
      <c r="U26" s="470"/>
      <c r="W26" s="537" t="s">
        <v>350</v>
      </c>
      <c r="X26" s="538" t="s">
        <v>191</v>
      </c>
      <c r="Y26" s="538"/>
      <c r="Z26" s="538"/>
      <c r="AA26" s="538"/>
      <c r="AB26" s="538"/>
      <c r="AC26" s="538"/>
      <c r="AD26" s="538" t="s">
        <v>192</v>
      </c>
      <c r="AE26" s="538"/>
      <c r="AF26" s="538"/>
      <c r="AG26" s="538"/>
      <c r="AH26" s="538"/>
      <c r="BV26" s="99"/>
    </row>
    <row r="27" spans="2:109" ht="21" customHeight="1" thickBot="1">
      <c r="B27" s="446">
        <v>10</v>
      </c>
      <c r="C27" s="442" t="s">
        <v>1696</v>
      </c>
      <c r="D27" s="440" t="s">
        <v>300</v>
      </c>
      <c r="E27" s="439" t="s">
        <v>1691</v>
      </c>
      <c r="K27" s="474"/>
      <c r="L27" s="474"/>
      <c r="M27" s="470" t="s">
        <v>217</v>
      </c>
      <c r="N27" s="470"/>
      <c r="O27" s="470" t="s">
        <v>218</v>
      </c>
      <c r="P27" s="470"/>
      <c r="Q27" s="470"/>
      <c r="R27" s="470"/>
      <c r="S27" s="470" t="s">
        <v>213</v>
      </c>
      <c r="T27" s="470"/>
      <c r="U27" s="470"/>
      <c r="W27" s="537"/>
      <c r="X27" s="538"/>
      <c r="Y27" s="538"/>
      <c r="Z27" s="538"/>
      <c r="AA27" s="538"/>
      <c r="AB27" s="538"/>
      <c r="AC27" s="538"/>
      <c r="AD27" s="538"/>
      <c r="AE27" s="538"/>
      <c r="AF27" s="538"/>
      <c r="AG27" s="538"/>
      <c r="AH27" s="538"/>
      <c r="AR27" s="99" t="s">
        <v>1368</v>
      </c>
    </row>
    <row r="28" spans="2:109" ht="21" customHeight="1">
      <c r="B28" s="448"/>
      <c r="D28" s="441"/>
      <c r="K28" s="474" t="s">
        <v>229</v>
      </c>
      <c r="L28" s="474"/>
      <c r="M28" s="470" t="s">
        <v>219</v>
      </c>
      <c r="N28" s="470"/>
      <c r="O28" s="470" t="s">
        <v>1703</v>
      </c>
      <c r="P28" s="470"/>
      <c r="Q28" s="470"/>
      <c r="R28" s="470"/>
      <c r="S28" s="470" t="s">
        <v>212</v>
      </c>
      <c r="T28" s="470"/>
      <c r="U28" s="470"/>
      <c r="W28" s="265" t="s">
        <v>233</v>
      </c>
      <c r="X28" s="504" t="s">
        <v>234</v>
      </c>
      <c r="Y28" s="504"/>
      <c r="Z28" s="504"/>
      <c r="AA28" s="504"/>
      <c r="AB28" s="504"/>
      <c r="AC28" s="504"/>
      <c r="AD28" s="505" t="s">
        <v>349</v>
      </c>
      <c r="AE28" s="505"/>
      <c r="AF28" s="505"/>
      <c r="AG28" s="505"/>
      <c r="AH28" s="505"/>
    </row>
    <row r="29" spans="2:109" ht="21" customHeight="1" thickBot="1">
      <c r="B29" s="446">
        <v>11</v>
      </c>
      <c r="C29" s="442" t="s">
        <v>1696</v>
      </c>
      <c r="D29" s="440" t="s">
        <v>1688</v>
      </c>
      <c r="E29" s="439" t="s">
        <v>1692</v>
      </c>
      <c r="K29" s="474"/>
      <c r="L29" s="474"/>
      <c r="M29" s="470" t="s">
        <v>220</v>
      </c>
      <c r="N29" s="470"/>
      <c r="O29" s="470" t="s">
        <v>1704</v>
      </c>
      <c r="P29" s="470"/>
      <c r="Q29" s="470"/>
      <c r="R29" s="470"/>
      <c r="S29" s="470" t="s">
        <v>212</v>
      </c>
      <c r="T29" s="470"/>
      <c r="U29" s="470"/>
      <c r="W29" s="266" t="s">
        <v>232</v>
      </c>
      <c r="X29" s="504" t="s">
        <v>343</v>
      </c>
      <c r="Y29" s="504"/>
      <c r="Z29" s="504"/>
      <c r="AA29" s="504"/>
      <c r="AB29" s="504"/>
      <c r="AC29" s="504"/>
      <c r="AD29" s="505" t="s">
        <v>1441</v>
      </c>
      <c r="AE29" s="505"/>
      <c r="AF29" s="505"/>
      <c r="AG29" s="505"/>
      <c r="AH29" s="505"/>
    </row>
    <row r="30" spans="2:109" ht="21" customHeight="1">
      <c r="B30" s="448"/>
      <c r="D30" s="441"/>
      <c r="K30" s="474" t="s">
        <v>228</v>
      </c>
      <c r="L30" s="474"/>
      <c r="M30" s="470" t="s">
        <v>224</v>
      </c>
      <c r="N30" s="470"/>
      <c r="O30" s="470" t="s">
        <v>1705</v>
      </c>
      <c r="P30" s="470"/>
      <c r="Q30" s="470"/>
      <c r="R30" s="470"/>
      <c r="S30" s="470" t="s">
        <v>212</v>
      </c>
      <c r="T30" s="470"/>
      <c r="U30" s="470"/>
      <c r="W30" s="266" t="s">
        <v>248</v>
      </c>
      <c r="X30" s="504" t="s">
        <v>1708</v>
      </c>
      <c r="Y30" s="504"/>
      <c r="Z30" s="504"/>
      <c r="AA30" s="504"/>
      <c r="AB30" s="504"/>
      <c r="AC30" s="504"/>
      <c r="AD30" s="505" t="s">
        <v>235</v>
      </c>
      <c r="AE30" s="505"/>
      <c r="AF30" s="505"/>
      <c r="AG30" s="505"/>
      <c r="AH30" s="505"/>
    </row>
    <row r="31" spans="2:109" ht="21" customHeight="1" thickBot="1">
      <c r="B31" s="446">
        <v>12</v>
      </c>
      <c r="C31" s="442" t="s">
        <v>1696</v>
      </c>
      <c r="D31" s="440" t="s">
        <v>1689</v>
      </c>
      <c r="E31" s="439" t="s">
        <v>1693</v>
      </c>
      <c r="K31" s="474"/>
      <c r="L31" s="474"/>
      <c r="M31" s="470" t="s">
        <v>227</v>
      </c>
      <c r="N31" s="470"/>
      <c r="O31" s="470" t="s">
        <v>1706</v>
      </c>
      <c r="P31" s="470"/>
      <c r="Q31" s="470"/>
      <c r="R31" s="470"/>
      <c r="S31" s="470" t="s">
        <v>212</v>
      </c>
      <c r="T31" s="470"/>
      <c r="U31" s="470"/>
      <c r="W31" s="515" t="s">
        <v>1442</v>
      </c>
      <c r="X31" s="267"/>
      <c r="Y31" s="268" t="s">
        <v>1444</v>
      </c>
      <c r="Z31" s="268" t="s">
        <v>1709</v>
      </c>
      <c r="AA31" s="268" t="s">
        <v>1445</v>
      </c>
      <c r="AB31" s="268" t="s">
        <v>1446</v>
      </c>
      <c r="AC31" s="269" t="s">
        <v>1447</v>
      </c>
      <c r="AD31" s="516" t="s">
        <v>1450</v>
      </c>
      <c r="AE31" s="517"/>
      <c r="AF31" s="517"/>
      <c r="AG31" s="518"/>
      <c r="AH31" s="534">
        <v>3850</v>
      </c>
      <c r="BK31" s="458" t="s">
        <v>1376</v>
      </c>
      <c r="BL31" s="458"/>
      <c r="BM31" s="458"/>
      <c r="BN31" s="458"/>
      <c r="BO31" s="458"/>
      <c r="BP31" s="458"/>
      <c r="BQ31" s="458"/>
    </row>
    <row r="32" spans="2:109" ht="21" customHeight="1">
      <c r="B32" s="448"/>
      <c r="D32" s="441"/>
      <c r="K32" s="474"/>
      <c r="L32" s="474"/>
      <c r="M32" s="470" t="s">
        <v>225</v>
      </c>
      <c r="N32" s="470"/>
      <c r="O32" s="470" t="s">
        <v>226</v>
      </c>
      <c r="P32" s="470"/>
      <c r="Q32" s="470"/>
      <c r="R32" s="470"/>
      <c r="S32" s="470" t="s">
        <v>212</v>
      </c>
      <c r="T32" s="470"/>
      <c r="U32" s="470"/>
      <c r="W32" s="515"/>
      <c r="X32" s="270" t="s">
        <v>45</v>
      </c>
      <c r="Y32" s="271">
        <v>8745</v>
      </c>
      <c r="Z32" s="271">
        <v>6985</v>
      </c>
      <c r="AA32" s="271">
        <v>5500</v>
      </c>
      <c r="AB32" s="271">
        <v>2090</v>
      </c>
      <c r="AC32" s="271">
        <v>1430</v>
      </c>
      <c r="AD32" s="519"/>
      <c r="AE32" s="520"/>
      <c r="AF32" s="520"/>
      <c r="AG32" s="521"/>
      <c r="AH32" s="535"/>
      <c r="BK32" s="458"/>
      <c r="BL32" s="458"/>
      <c r="BM32" s="458"/>
      <c r="BN32" s="458"/>
      <c r="BO32" s="458"/>
      <c r="BP32" s="458"/>
      <c r="BQ32" s="458"/>
    </row>
    <row r="33" spans="2:109" ht="21" customHeight="1" thickBot="1">
      <c r="B33" s="446">
        <v>13</v>
      </c>
      <c r="C33" s="442" t="s">
        <v>1696</v>
      </c>
      <c r="D33" s="440" t="s">
        <v>1417</v>
      </c>
      <c r="E33" s="439" t="s">
        <v>1694</v>
      </c>
      <c r="K33" s="474"/>
      <c r="L33" s="474"/>
      <c r="M33" s="470" t="s">
        <v>221</v>
      </c>
      <c r="N33" s="470"/>
      <c r="O33" s="470" t="s">
        <v>223</v>
      </c>
      <c r="P33" s="470"/>
      <c r="Q33" s="470"/>
      <c r="R33" s="470"/>
      <c r="S33" s="470" t="s">
        <v>212</v>
      </c>
      <c r="T33" s="470"/>
      <c r="U33" s="470"/>
      <c r="W33" s="515"/>
      <c r="X33" s="270" t="s">
        <v>1448</v>
      </c>
      <c r="Y33" s="271">
        <v>7095</v>
      </c>
      <c r="Z33" s="271">
        <v>5390</v>
      </c>
      <c r="AA33" s="271">
        <v>4565</v>
      </c>
      <c r="AB33" s="271">
        <v>1815</v>
      </c>
      <c r="AC33" s="271">
        <v>1155</v>
      </c>
      <c r="AD33" s="519"/>
      <c r="AE33" s="520"/>
      <c r="AF33" s="520"/>
      <c r="AG33" s="521"/>
      <c r="AH33" s="535"/>
      <c r="BK33" s="501" t="s">
        <v>1378</v>
      </c>
      <c r="BL33" s="502"/>
      <c r="BM33" s="502"/>
      <c r="BN33" s="502"/>
      <c r="BO33" s="502"/>
      <c r="BP33" s="502"/>
      <c r="BQ33" s="502"/>
    </row>
    <row r="34" spans="2:109" ht="21" customHeight="1">
      <c r="B34" s="448"/>
      <c r="D34" s="441"/>
      <c r="K34" s="474"/>
      <c r="L34" s="474"/>
      <c r="M34" s="470" t="s">
        <v>222</v>
      </c>
      <c r="N34" s="470"/>
      <c r="O34" s="470" t="s">
        <v>1707</v>
      </c>
      <c r="P34" s="470"/>
      <c r="Q34" s="470"/>
      <c r="R34" s="470"/>
      <c r="S34" s="470" t="s">
        <v>212</v>
      </c>
      <c r="T34" s="470"/>
      <c r="U34" s="470"/>
      <c r="W34" s="515"/>
      <c r="X34" s="270" t="s">
        <v>239</v>
      </c>
      <c r="Y34" s="271">
        <v>6600</v>
      </c>
      <c r="Z34" s="271">
        <v>5060</v>
      </c>
      <c r="AA34" s="271">
        <v>4290</v>
      </c>
      <c r="AB34" s="271">
        <v>1705</v>
      </c>
      <c r="AC34" s="271">
        <v>1045</v>
      </c>
      <c r="AD34" s="519"/>
      <c r="AE34" s="520"/>
      <c r="AF34" s="520"/>
      <c r="AG34" s="521"/>
      <c r="AH34" s="535"/>
      <c r="BK34" s="502"/>
      <c r="BL34" s="502"/>
      <c r="BM34" s="502"/>
      <c r="BN34" s="502"/>
      <c r="BO34" s="502"/>
      <c r="BP34" s="502"/>
      <c r="BQ34" s="502"/>
      <c r="CW34" s="1"/>
      <c r="CX34" s="296"/>
      <c r="CY34" s="1"/>
      <c r="CZ34" s="1"/>
      <c r="DA34" s="1"/>
      <c r="DB34" s="1"/>
      <c r="DC34" s="1"/>
      <c r="DD34" s="1"/>
      <c r="DE34" s="1"/>
    </row>
    <row r="35" spans="2:109" ht="21" customHeight="1" thickBot="1">
      <c r="B35" s="446">
        <v>14</v>
      </c>
      <c r="C35" s="442" t="s">
        <v>1696</v>
      </c>
      <c r="D35" s="440" t="s">
        <v>1460</v>
      </c>
      <c r="E35" s="439" t="s">
        <v>1695</v>
      </c>
      <c r="W35" s="515"/>
      <c r="X35" s="270" t="s">
        <v>42</v>
      </c>
      <c r="Y35" s="271">
        <v>4895</v>
      </c>
      <c r="Z35" s="271">
        <v>3795</v>
      </c>
      <c r="AA35" s="271">
        <v>3245</v>
      </c>
      <c r="AB35" s="271">
        <v>1705</v>
      </c>
      <c r="AC35" s="271">
        <v>1045</v>
      </c>
      <c r="AD35" s="519"/>
      <c r="AE35" s="520"/>
      <c r="AF35" s="520"/>
      <c r="AG35" s="521"/>
      <c r="AH35" s="535"/>
      <c r="BK35" s="200" t="s">
        <v>265</v>
      </c>
      <c r="BL35" s="512" t="s">
        <v>268</v>
      </c>
      <c r="BM35" s="512"/>
      <c r="BN35" s="512"/>
      <c r="CW35" s="1"/>
      <c r="CX35" s="296"/>
      <c r="CY35" s="1"/>
      <c r="CZ35" s="1"/>
      <c r="DA35" s="1"/>
      <c r="DB35" s="1"/>
      <c r="DC35" s="1"/>
      <c r="DD35" s="1"/>
      <c r="DE35" s="1"/>
    </row>
    <row r="36" spans="2:109" ht="21" customHeight="1">
      <c r="W36" s="515"/>
      <c r="X36" s="272" t="s">
        <v>1449</v>
      </c>
      <c r="Y36" s="271">
        <v>6380</v>
      </c>
      <c r="Z36" s="271">
        <v>4895</v>
      </c>
      <c r="AA36" s="271">
        <v>4180</v>
      </c>
      <c r="AB36" s="271">
        <v>1705</v>
      </c>
      <c r="AC36" s="271">
        <v>1045</v>
      </c>
      <c r="AD36" s="522"/>
      <c r="AE36" s="523"/>
      <c r="AF36" s="523"/>
      <c r="AG36" s="524"/>
      <c r="AH36" s="536"/>
      <c r="BK36" s="201" t="s">
        <v>98</v>
      </c>
      <c r="BL36" s="503" t="s">
        <v>266</v>
      </c>
      <c r="BM36" s="503"/>
      <c r="BN36" s="503"/>
      <c r="CW36" s="1"/>
      <c r="CX36" s="296"/>
      <c r="CY36" s="1"/>
      <c r="CZ36" s="1"/>
      <c r="DA36" s="1"/>
      <c r="DB36" s="1"/>
      <c r="DC36" s="1"/>
      <c r="DD36" s="1"/>
      <c r="DE36" s="1"/>
    </row>
    <row r="37" spans="2:109" ht="21" customHeight="1">
      <c r="W37" s="515"/>
      <c r="X37" s="270" t="s">
        <v>240</v>
      </c>
      <c r="Y37" s="271">
        <v>6380</v>
      </c>
      <c r="Z37" s="271">
        <v>5005</v>
      </c>
      <c r="AA37" s="271">
        <v>4180</v>
      </c>
      <c r="AB37" s="271">
        <v>1760</v>
      </c>
      <c r="AC37" s="271">
        <v>1100</v>
      </c>
      <c r="AD37" s="525" t="s">
        <v>1451</v>
      </c>
      <c r="AE37" s="526"/>
      <c r="AF37" s="526"/>
      <c r="AG37" s="527"/>
      <c r="AH37" s="534">
        <v>5500</v>
      </c>
      <c r="BK37" s="201" t="s">
        <v>259</v>
      </c>
      <c r="BL37" s="503" t="s">
        <v>267</v>
      </c>
      <c r="BM37" s="503"/>
      <c r="BN37" s="503"/>
      <c r="CH37" s="458" t="s">
        <v>1424</v>
      </c>
      <c r="CI37" s="458"/>
      <c r="CJ37" s="458"/>
      <c r="CK37" s="458"/>
      <c r="CL37" s="458"/>
      <c r="CM37" s="458"/>
      <c r="CN37" s="458"/>
      <c r="CO37" s="458"/>
      <c r="CP37" s="458"/>
      <c r="CQ37" s="458"/>
      <c r="CR37" s="458"/>
      <c r="CS37" s="458"/>
      <c r="CT37" s="458"/>
      <c r="CU37" s="458"/>
    </row>
    <row r="38" spans="2:109" ht="21" customHeight="1">
      <c r="W38" s="515"/>
      <c r="X38" s="270" t="s">
        <v>241</v>
      </c>
      <c r="Y38" s="271">
        <v>7095</v>
      </c>
      <c r="Z38" s="271">
        <v>5445</v>
      </c>
      <c r="AA38" s="271">
        <v>4565</v>
      </c>
      <c r="AB38" s="271">
        <v>1870</v>
      </c>
      <c r="AC38" s="271">
        <v>1210</v>
      </c>
      <c r="AD38" s="528"/>
      <c r="AE38" s="529"/>
      <c r="AF38" s="529"/>
      <c r="AG38" s="530"/>
      <c r="AH38" s="535"/>
      <c r="BK38" s="201" t="s">
        <v>260</v>
      </c>
      <c r="BL38" s="503" t="s">
        <v>267</v>
      </c>
      <c r="BM38" s="503"/>
      <c r="BN38" s="503"/>
      <c r="CH38" s="458"/>
      <c r="CI38" s="458"/>
      <c r="CJ38" s="458"/>
      <c r="CK38" s="458"/>
      <c r="CL38" s="458"/>
      <c r="CM38" s="458"/>
      <c r="CN38" s="458"/>
      <c r="CO38" s="458"/>
      <c r="CP38" s="458"/>
      <c r="CQ38" s="458"/>
      <c r="CR38" s="458"/>
      <c r="CS38" s="458"/>
      <c r="CT38" s="458"/>
      <c r="CU38" s="458"/>
    </row>
    <row r="39" spans="2:109" ht="21" customHeight="1">
      <c r="W39" s="515"/>
      <c r="X39" s="270" t="s">
        <v>44</v>
      </c>
      <c r="Y39" s="271">
        <v>7095</v>
      </c>
      <c r="Z39" s="271">
        <v>5445</v>
      </c>
      <c r="AA39" s="271">
        <v>4565</v>
      </c>
      <c r="AB39" s="271">
        <v>1980</v>
      </c>
      <c r="AC39" s="271">
        <v>1320</v>
      </c>
      <c r="AD39" s="528"/>
      <c r="AE39" s="529"/>
      <c r="AF39" s="529"/>
      <c r="AG39" s="530"/>
      <c r="AH39" s="535"/>
      <c r="BK39" s="201" t="s">
        <v>261</v>
      </c>
      <c r="BL39" s="503" t="s">
        <v>269</v>
      </c>
      <c r="BM39" s="503"/>
      <c r="BN39" s="503"/>
      <c r="CH39" s="88" t="s">
        <v>1425</v>
      </c>
    </row>
    <row r="40" spans="2:109" ht="21" customHeight="1">
      <c r="W40" s="515"/>
      <c r="X40" s="270" t="s">
        <v>242</v>
      </c>
      <c r="Y40" s="271">
        <v>7810</v>
      </c>
      <c r="Z40" s="271">
        <v>5940</v>
      </c>
      <c r="AA40" s="271">
        <v>5005</v>
      </c>
      <c r="AB40" s="271">
        <v>2090</v>
      </c>
      <c r="AC40" s="271">
        <v>1430</v>
      </c>
      <c r="AD40" s="528"/>
      <c r="AE40" s="529"/>
      <c r="AF40" s="529"/>
      <c r="AG40" s="530"/>
      <c r="AH40" s="535"/>
      <c r="BK40" s="201" t="s">
        <v>262</v>
      </c>
      <c r="BL40" s="503" t="s">
        <v>269</v>
      </c>
      <c r="BM40" s="503"/>
      <c r="BN40" s="503"/>
    </row>
    <row r="41" spans="2:109" ht="21" customHeight="1">
      <c r="W41" s="515"/>
      <c r="X41" s="270" t="s">
        <v>243</v>
      </c>
      <c r="Y41" s="271">
        <v>8690</v>
      </c>
      <c r="Z41" s="271">
        <v>6545</v>
      </c>
      <c r="AA41" s="271">
        <v>5500</v>
      </c>
      <c r="AB41" s="271">
        <v>2090</v>
      </c>
      <c r="AC41" s="271">
        <v>1430</v>
      </c>
      <c r="AD41" s="531"/>
      <c r="AE41" s="532"/>
      <c r="AF41" s="532"/>
      <c r="AG41" s="533"/>
      <c r="AH41" s="536"/>
      <c r="BK41" s="201" t="s">
        <v>263</v>
      </c>
      <c r="BL41" s="503" t="s">
        <v>270</v>
      </c>
      <c r="BM41" s="503"/>
      <c r="BN41" s="503"/>
    </row>
    <row r="42" spans="2:109" ht="21" customHeight="1">
      <c r="BK42" s="201" t="s">
        <v>264</v>
      </c>
      <c r="BL42" s="503" t="s">
        <v>270</v>
      </c>
      <c r="BM42" s="503"/>
      <c r="BN42" s="503"/>
    </row>
  </sheetData>
  <sheetProtection algorithmName="SHA-512" hashValue="QT+wozzzBXNLLJIujk4JBaMRQEMXoVhZi9jr3+3VgUe2aLkiG2xurAHYvGgLnK0MTFgRzpnxD3lDbpCG5mGrVA==" saltValue="qc4kUz+3IT1/ydVV1M7UBA==" spinCount="100000" sheet="1" objects="1" scenarios="1"/>
  <protectedRanges>
    <protectedRange sqref="CO14 CM14 CT14 CR14 CJ14 CH14" name="範囲1_6_1_5_1_1"/>
  </protectedRanges>
  <mergeCells count="116">
    <mergeCell ref="W24:AC25"/>
    <mergeCell ref="W31:W41"/>
    <mergeCell ref="AD31:AG36"/>
    <mergeCell ref="AD37:AG41"/>
    <mergeCell ref="AH37:AH41"/>
    <mergeCell ref="AH31:AH36"/>
    <mergeCell ref="W26:W27"/>
    <mergeCell ref="X26:AC27"/>
    <mergeCell ref="AD26:AH27"/>
    <mergeCell ref="BL42:BN42"/>
    <mergeCell ref="AZ4:BI6"/>
    <mergeCell ref="BL37:BN37"/>
    <mergeCell ref="BL38:BN38"/>
    <mergeCell ref="BL39:BN39"/>
    <mergeCell ref="BL40:BN40"/>
    <mergeCell ref="AZ11:BI12"/>
    <mergeCell ref="AZ13:BI14"/>
    <mergeCell ref="AZ15:BI16"/>
    <mergeCell ref="BK5:BQ6"/>
    <mergeCell ref="BL35:BN35"/>
    <mergeCell ref="BL36:BN36"/>
    <mergeCell ref="AJ5:AP6"/>
    <mergeCell ref="X5:AC6"/>
    <mergeCell ref="AD5:AH6"/>
    <mergeCell ref="W5:W6"/>
    <mergeCell ref="AS5:AX6"/>
    <mergeCell ref="BK31:BQ32"/>
    <mergeCell ref="BK33:BQ34"/>
    <mergeCell ref="I4:I5"/>
    <mergeCell ref="BL41:BN41"/>
    <mergeCell ref="X28:AC28"/>
    <mergeCell ref="AD28:AH28"/>
    <mergeCell ref="X29:AC29"/>
    <mergeCell ref="AD29:AH29"/>
    <mergeCell ref="X30:AC30"/>
    <mergeCell ref="AD30:AH30"/>
    <mergeCell ref="X11:AC16"/>
    <mergeCell ref="AD11:AH16"/>
    <mergeCell ref="X7:AC7"/>
    <mergeCell ref="AD7:AH7"/>
    <mergeCell ref="X8:AC8"/>
    <mergeCell ref="AD8:AH8"/>
    <mergeCell ref="AZ7:BI8"/>
    <mergeCell ref="W17:W23"/>
    <mergeCell ref="X17:AB17"/>
    <mergeCell ref="AD17:AG23"/>
    <mergeCell ref="AH17:AH23"/>
    <mergeCell ref="X18:AB18"/>
    <mergeCell ref="X19:AB19"/>
    <mergeCell ref="X20:AB20"/>
    <mergeCell ref="X21:AB21"/>
    <mergeCell ref="X22:AB22"/>
    <mergeCell ref="X23:AB23"/>
    <mergeCell ref="X9:AC9"/>
    <mergeCell ref="AD9:AH9"/>
    <mergeCell ref="X10:AC10"/>
    <mergeCell ref="AD10:AH10"/>
    <mergeCell ref="W11:W16"/>
    <mergeCell ref="M34:N34"/>
    <mergeCell ref="O34:R34"/>
    <mergeCell ref="S34:U34"/>
    <mergeCell ref="K13:U14"/>
    <mergeCell ref="K19:U20"/>
    <mergeCell ref="O32:R32"/>
    <mergeCell ref="S32:U32"/>
    <mergeCell ref="M33:N33"/>
    <mergeCell ref="O33:R33"/>
    <mergeCell ref="S33:U33"/>
    <mergeCell ref="K30:L34"/>
    <mergeCell ref="M30:N30"/>
    <mergeCell ref="O30:R30"/>
    <mergeCell ref="S30:U30"/>
    <mergeCell ref="M31:N31"/>
    <mergeCell ref="O31:R31"/>
    <mergeCell ref="S26:U26"/>
    <mergeCell ref="M27:N27"/>
    <mergeCell ref="O27:R27"/>
    <mergeCell ref="S27:U27"/>
    <mergeCell ref="M26:N26"/>
    <mergeCell ref="S31:U31"/>
    <mergeCell ref="M32:N32"/>
    <mergeCell ref="K28:L29"/>
    <mergeCell ref="M28:N28"/>
    <mergeCell ref="O28:R28"/>
    <mergeCell ref="S28:U28"/>
    <mergeCell ref="M29:N29"/>
    <mergeCell ref="O29:R29"/>
    <mergeCell ref="S29:U29"/>
    <mergeCell ref="S22:U22"/>
    <mergeCell ref="M23:N23"/>
    <mergeCell ref="O23:R23"/>
    <mergeCell ref="S23:U23"/>
    <mergeCell ref="O24:R24"/>
    <mergeCell ref="S24:U24"/>
    <mergeCell ref="M22:N22"/>
    <mergeCell ref="M24:N24"/>
    <mergeCell ref="S25:U25"/>
    <mergeCell ref="I14:I17"/>
    <mergeCell ref="O22:R22"/>
    <mergeCell ref="M25:N25"/>
    <mergeCell ref="O25:R25"/>
    <mergeCell ref="I6:I7"/>
    <mergeCell ref="I10:I11"/>
    <mergeCell ref="I8:I9"/>
    <mergeCell ref="I12:I13"/>
    <mergeCell ref="K22:L27"/>
    <mergeCell ref="O26:R26"/>
    <mergeCell ref="CH23:CU24"/>
    <mergeCell ref="CH37:CU38"/>
    <mergeCell ref="CH10:CK10"/>
    <mergeCell ref="CH11:CK14"/>
    <mergeCell ref="CM10:CP10"/>
    <mergeCell ref="CM11:CP14"/>
    <mergeCell ref="CR10:CU10"/>
    <mergeCell ref="CR11:CU14"/>
    <mergeCell ref="CH5:CU6"/>
  </mergeCells>
  <phoneticPr fontId="8"/>
  <hyperlinks>
    <hyperlink ref="B15" location="メッセージカード!A1" display="メッセージカード!A1" xr:uid="{43DFD419-8712-488B-9F4D-3634903A7797}"/>
    <hyperlink ref="B13" location="お支払い方法選択!A1" display="お支払い方法選択!A1" xr:uid="{B60DE461-D602-4E98-A422-4D4F98920784}"/>
    <hyperlink ref="B17" location="もくじ!G1" display="もくじ!G1" xr:uid="{988B22F6-C8F1-4DF6-9E35-20F9CD368DF2}"/>
    <hyperlink ref="B19" location="もくじ!J1" display="もくじ!J1" xr:uid="{69ADC487-7E9F-41BA-97F7-70B2633AD842}"/>
    <hyperlink ref="B21" location="もくじ!L1" display="もくじ!L1" xr:uid="{023398C6-11D3-4220-809C-81428AD822E4}"/>
    <hyperlink ref="B23" location="もくじ!X1" display="もくじ!X1" xr:uid="{9501CA98-6407-4D82-B4BD-5CF89CF411B6}"/>
    <hyperlink ref="B25" location="もくじ!AK1" display="もくじ!AK1" xr:uid="{013284F5-5774-492E-ABB3-0FE4BF461BBF}"/>
    <hyperlink ref="B27" location="もくじ!BA1" display="もくじ!BA1" xr:uid="{75FA3574-E81A-42B5-8519-6EB0905E6952}"/>
    <hyperlink ref="B29" location="もくじ!BL1" display="もくじ!BL1" xr:uid="{6ACC32F0-3564-4192-A26B-BA5DAA932394}"/>
    <hyperlink ref="B31" location="もくじ!BT1" display="もくじ!BT1" xr:uid="{5ACCF0B8-998F-4528-BDBA-C587A631FF5B}"/>
    <hyperlink ref="B33" location="もくじ!CI1" display="もくじ!CI1" xr:uid="{1E4B22F5-C550-4AA4-A2C1-F8D5031A1817}"/>
    <hyperlink ref="B35" location="もくじ!CX1" display="もくじ!CX1" xr:uid="{5DEB7AA0-D85A-4C1C-B3E7-9A05763EA942}"/>
    <hyperlink ref="G5" r:id="rId1" xr:uid="{883D2558-21A5-46D8-95D1-549D0F66E85C}"/>
  </hyperlinks>
  <printOptions horizontalCentered="1"/>
  <pageMargins left="0.23622047244094491" right="0.23622047244094491" top="0.55118110236220474" bottom="0.35433070866141736" header="0.31496062992125984" footer="0.31496062992125984"/>
  <pageSetup paperSize="9" scale="65" orientation="landscape" horizontalDpi="4294967293"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F0737-9EFE-4C60-ADED-491AA78EEFE7}">
  <sheetPr codeName="Sheet11">
    <tabColor rgb="FF5888A6"/>
  </sheetPr>
  <dimension ref="A1:AA72"/>
  <sheetViews>
    <sheetView zoomScaleNormal="100" workbookViewId="0">
      <selection activeCell="D4" sqref="D4"/>
    </sheetView>
  </sheetViews>
  <sheetFormatPr defaultColWidth="2.5" defaultRowHeight="21" customHeight="1"/>
  <cols>
    <col min="1" max="1" width="2.5" style="245"/>
    <col min="2" max="2" width="2.5" style="245" customWidth="1"/>
    <col min="3" max="3" width="10.5" style="246" customWidth="1"/>
    <col min="4" max="4" width="50.5" style="245" customWidth="1"/>
    <col min="5" max="5" width="5.25" style="245" customWidth="1"/>
    <col min="6" max="6" width="18.625" style="245" customWidth="1"/>
    <col min="7" max="7" width="6.75" style="245" customWidth="1"/>
    <col min="8" max="8" width="34" style="245" customWidth="1"/>
    <col min="9" max="9" width="3.125" style="245" customWidth="1"/>
    <col min="10" max="10" width="2.25" style="245" customWidth="1"/>
    <col min="11" max="11" width="2.25" style="109" customWidth="1"/>
    <col min="12" max="12" width="5.125" style="109" customWidth="1"/>
    <col min="13" max="13" width="17.5" style="109" customWidth="1"/>
    <col min="14" max="15" width="13.625" style="109" customWidth="1"/>
    <col min="16" max="16" width="5.125" style="109" customWidth="1"/>
    <col min="17" max="17" width="17.5" style="109" customWidth="1"/>
    <col min="18" max="19" width="13.625" style="109" customWidth="1"/>
    <col min="20" max="20" width="5.125" style="109" customWidth="1"/>
    <col min="21" max="21" width="2.25" style="109" customWidth="1"/>
    <col min="22" max="22" width="8.375" style="106" hidden="1" customWidth="1"/>
    <col min="23" max="23" width="2.5" style="106" hidden="1" customWidth="1"/>
    <col min="24" max="24" width="2.625" style="106" hidden="1" customWidth="1"/>
    <col min="25" max="25" width="8.375" style="106" hidden="1" customWidth="1"/>
    <col min="26" max="26" width="10.5" style="127" hidden="1" customWidth="1"/>
    <col min="27" max="27" width="50.5" style="127" hidden="1" customWidth="1"/>
    <col min="28" max="28" width="2.5" style="121"/>
    <col min="29" max="29" width="4.625" style="121" customWidth="1"/>
    <col min="30" max="16384" width="2.5" style="121"/>
  </cols>
  <sheetData>
    <row r="1" spans="1:27" s="299" customFormat="1" ht="77.25" customHeight="1">
      <c r="A1" s="303"/>
      <c r="B1" s="303"/>
      <c r="C1" s="539" t="s">
        <v>1479</v>
      </c>
      <c r="D1" s="540"/>
      <c r="E1" s="540"/>
      <c r="F1" s="540"/>
      <c r="G1" s="540"/>
      <c r="H1" s="540"/>
      <c r="I1" s="303"/>
      <c r="J1" s="303"/>
      <c r="K1" s="196"/>
      <c r="L1" s="556" t="s">
        <v>1477</v>
      </c>
      <c r="M1" s="556"/>
      <c r="N1" s="556"/>
      <c r="O1" s="556"/>
      <c r="P1" s="556"/>
      <c r="Q1" s="556"/>
      <c r="R1" s="196"/>
      <c r="S1" s="196"/>
      <c r="T1" s="196"/>
      <c r="U1" s="196"/>
      <c r="Z1" s="304"/>
      <c r="AA1" s="304"/>
    </row>
    <row r="2" spans="1:27" ht="21" customHeight="1">
      <c r="B2" s="321"/>
      <c r="C2" s="322"/>
      <c r="D2" s="322"/>
      <c r="E2" s="323"/>
      <c r="F2" s="323"/>
      <c r="G2" s="323"/>
      <c r="H2" s="323"/>
      <c r="I2" s="323"/>
      <c r="J2" s="248"/>
      <c r="K2" s="110"/>
      <c r="L2" s="321"/>
      <c r="M2" s="368"/>
      <c r="N2" s="321"/>
      <c r="O2" s="321"/>
      <c r="P2" s="321"/>
      <c r="Q2" s="321"/>
      <c r="R2" s="321"/>
      <c r="S2" s="321"/>
      <c r="T2" s="321"/>
      <c r="U2" s="110"/>
    </row>
    <row r="3" spans="1:27" ht="21" customHeight="1">
      <c r="B3" s="321"/>
      <c r="C3" s="324" t="s">
        <v>256</v>
      </c>
      <c r="D3" s="325" t="s">
        <v>1484</v>
      </c>
      <c r="E3" s="323"/>
      <c r="F3" s="326" t="s">
        <v>1486</v>
      </c>
      <c r="G3" s="326"/>
      <c r="H3" s="323"/>
      <c r="I3" s="323"/>
      <c r="J3" s="248"/>
      <c r="K3" s="110"/>
      <c r="L3" s="321"/>
      <c r="M3" s="369" t="s">
        <v>489</v>
      </c>
      <c r="N3" s="333"/>
      <c r="O3" s="333"/>
      <c r="P3" s="333"/>
      <c r="Q3" s="369" t="s">
        <v>490</v>
      </c>
      <c r="R3" s="321"/>
      <c r="S3" s="321"/>
      <c r="T3" s="321"/>
      <c r="U3" s="110"/>
      <c r="Z3" s="118" t="s">
        <v>5</v>
      </c>
      <c r="AA3" s="101"/>
    </row>
    <row r="4" spans="1:27" ht="21" customHeight="1">
      <c r="B4" s="321"/>
      <c r="C4" s="115" t="s">
        <v>5</v>
      </c>
      <c r="D4" s="101"/>
      <c r="E4" s="323"/>
      <c r="F4" s="184" t="s">
        <v>1348</v>
      </c>
      <c r="G4" s="185" t="s">
        <v>1327</v>
      </c>
      <c r="H4" s="66" t="s">
        <v>309</v>
      </c>
      <c r="I4" s="323"/>
      <c r="J4" s="248"/>
      <c r="K4" s="110"/>
      <c r="L4" s="321"/>
      <c r="M4" s="178"/>
      <c r="N4" s="179" t="s">
        <v>297</v>
      </c>
      <c r="O4" s="111" t="s">
        <v>298</v>
      </c>
      <c r="P4" s="321"/>
      <c r="Q4" s="178"/>
      <c r="R4" s="179" t="s">
        <v>297</v>
      </c>
      <c r="S4" s="111" t="s">
        <v>298</v>
      </c>
      <c r="T4" s="321"/>
      <c r="U4" s="110"/>
      <c r="Z4" s="119" t="s">
        <v>13</v>
      </c>
      <c r="AA4" s="102"/>
    </row>
    <row r="5" spans="1:27" ht="21" customHeight="1">
      <c r="B5" s="321"/>
      <c r="C5" s="116" t="s">
        <v>1413</v>
      </c>
      <c r="D5" s="102"/>
      <c r="E5" s="323"/>
      <c r="F5" s="188" t="s">
        <v>1349</v>
      </c>
      <c r="G5" s="189" t="s">
        <v>1326</v>
      </c>
      <c r="H5" s="68" t="s">
        <v>190</v>
      </c>
      <c r="I5" s="323"/>
      <c r="J5" s="248"/>
      <c r="K5" s="110"/>
      <c r="L5" s="321"/>
      <c r="M5" s="180" t="s">
        <v>286</v>
      </c>
      <c r="N5" s="82" t="e">
        <f>O5/1.1</f>
        <v>#VALUE!</v>
      </c>
      <c r="O5" s="83" t="e">
        <f>X8*Y8</f>
        <v>#VALUE!</v>
      </c>
      <c r="P5" s="321"/>
      <c r="Q5" s="180" t="s">
        <v>286</v>
      </c>
      <c r="R5" s="82" t="e">
        <f>S5/1.1</f>
        <v>#VALUE!</v>
      </c>
      <c r="S5" s="83" t="e">
        <f>X17*Y17</f>
        <v>#VALUE!</v>
      </c>
      <c r="T5" s="321"/>
      <c r="U5" s="110"/>
      <c r="Z5" s="119" t="s">
        <v>6</v>
      </c>
      <c r="AA5" s="102"/>
    </row>
    <row r="6" spans="1:27" s="123" customFormat="1" ht="21" customHeight="1">
      <c r="A6" s="247"/>
      <c r="B6" s="333"/>
      <c r="C6" s="116" t="s">
        <v>6</v>
      </c>
      <c r="D6" s="102"/>
      <c r="E6" s="327"/>
      <c r="F6" s="339"/>
      <c r="G6" s="339"/>
      <c r="H6" s="340"/>
      <c r="I6" s="327"/>
      <c r="J6" s="249"/>
      <c r="K6" s="375"/>
      <c r="L6" s="333"/>
      <c r="M6" s="181" t="s">
        <v>295</v>
      </c>
      <c r="N6" s="84" t="e">
        <f t="shared" ref="N6:N8" si="0">O6/1.1</f>
        <v>#VALUE!</v>
      </c>
      <c r="O6" s="85" t="e">
        <f>X9*Y9</f>
        <v>#VALUE!</v>
      </c>
      <c r="P6" s="321"/>
      <c r="Q6" s="181" t="s">
        <v>203</v>
      </c>
      <c r="R6" s="84">
        <v>2300</v>
      </c>
      <c r="S6" s="85">
        <v>2530</v>
      </c>
      <c r="T6" s="333"/>
      <c r="U6" s="375"/>
      <c r="V6" s="124"/>
      <c r="W6" s="124"/>
      <c r="X6" s="124"/>
      <c r="Y6" s="124"/>
      <c r="Z6" s="119" t="s">
        <v>31</v>
      </c>
      <c r="AA6" s="102"/>
    </row>
    <row r="7" spans="1:27" ht="21" customHeight="1">
      <c r="B7" s="321"/>
      <c r="C7" s="116" t="s">
        <v>31</v>
      </c>
      <c r="D7" s="102"/>
      <c r="E7" s="323"/>
      <c r="F7" s="341" t="s">
        <v>1487</v>
      </c>
      <c r="G7" s="341"/>
      <c r="H7" s="341"/>
      <c r="I7" s="323"/>
      <c r="J7" s="248"/>
      <c r="K7" s="110"/>
      <c r="L7" s="321"/>
      <c r="M7" s="181" t="s">
        <v>294</v>
      </c>
      <c r="N7" s="84" t="e">
        <f t="shared" si="0"/>
        <v>#N/A</v>
      </c>
      <c r="O7" s="85" t="e">
        <f>X10*Y10</f>
        <v>#N/A</v>
      </c>
      <c r="P7" s="321"/>
      <c r="Q7" s="182" t="s">
        <v>2</v>
      </c>
      <c r="R7" s="86" t="e">
        <f>SUM(R5:R6)</f>
        <v>#VALUE!</v>
      </c>
      <c r="S7" s="87" t="e">
        <f>SUM(S5:S6)</f>
        <v>#VALUE!</v>
      </c>
      <c r="T7" s="321"/>
      <c r="U7" s="110"/>
      <c r="Z7" s="119" t="s">
        <v>7</v>
      </c>
      <c r="AA7" s="103"/>
    </row>
    <row r="8" spans="1:27" ht="21" customHeight="1">
      <c r="B8" s="321"/>
      <c r="C8" s="116" t="s">
        <v>7</v>
      </c>
      <c r="D8" s="103"/>
      <c r="E8" s="323"/>
      <c r="F8" s="184" t="s">
        <v>284</v>
      </c>
      <c r="G8" s="185" t="s">
        <v>1327</v>
      </c>
      <c r="H8" s="112" t="s">
        <v>278</v>
      </c>
      <c r="I8" s="331"/>
      <c r="J8" s="250"/>
      <c r="K8" s="376"/>
      <c r="L8" s="370"/>
      <c r="M8" s="182" t="s">
        <v>2</v>
      </c>
      <c r="N8" s="86" t="e">
        <f t="shared" si="0"/>
        <v>#VALUE!</v>
      </c>
      <c r="O8" s="87" t="e">
        <f>SUM(O5:O7)</f>
        <v>#VALUE!</v>
      </c>
      <c r="P8" s="321"/>
      <c r="Q8" s="337" t="s">
        <v>503</v>
      </c>
      <c r="R8" s="321"/>
      <c r="S8" s="321"/>
      <c r="T8" s="370"/>
      <c r="U8" s="376"/>
      <c r="V8" s="133" t="e">
        <f>H8/1.1</f>
        <v>#VALUE!</v>
      </c>
      <c r="W8" s="134" t="s">
        <v>291</v>
      </c>
      <c r="X8" s="135">
        <v>1</v>
      </c>
      <c r="Y8" s="133" t="e">
        <f>H8-V10-V13</f>
        <v>#VALUE!</v>
      </c>
      <c r="Z8" s="120" t="s">
        <v>32</v>
      </c>
      <c r="AA8" s="104"/>
    </row>
    <row r="9" spans="1:27" ht="21" customHeight="1">
      <c r="B9" s="321"/>
      <c r="C9" s="117" t="s">
        <v>32</v>
      </c>
      <c r="D9" s="104"/>
      <c r="E9" s="323"/>
      <c r="F9" s="186" t="s">
        <v>285</v>
      </c>
      <c r="G9" s="187" t="s">
        <v>1327</v>
      </c>
      <c r="H9" s="113" t="s">
        <v>258</v>
      </c>
      <c r="I9" s="331"/>
      <c r="J9" s="250"/>
      <c r="K9" s="376"/>
      <c r="L9" s="370"/>
      <c r="M9" s="337" t="s">
        <v>466</v>
      </c>
      <c r="N9" s="371"/>
      <c r="O9" s="372"/>
      <c r="P9" s="321"/>
      <c r="Q9" s="183" t="s">
        <v>467</v>
      </c>
      <c r="R9" s="132" t="str">
        <f>H9</f>
        <v>都道府県</v>
      </c>
      <c r="S9" s="111" t="e">
        <f>VLOOKUP(H9,配送!B2:H96,7,FALSE)</f>
        <v>#N/A</v>
      </c>
      <c r="T9" s="370"/>
      <c r="U9" s="376"/>
      <c r="V9" s="133" t="e">
        <f>VLOOKUP(H9,配送!B2:C95,2,FALSE)</f>
        <v>#N/A</v>
      </c>
      <c r="W9" s="136" t="s">
        <v>287</v>
      </c>
      <c r="X9" s="135">
        <v>1</v>
      </c>
      <c r="Y9" s="133" t="e">
        <f>V12</f>
        <v>#VALUE!</v>
      </c>
    </row>
    <row r="10" spans="1:27" ht="21" customHeight="1">
      <c r="B10" s="321"/>
      <c r="C10" s="335"/>
      <c r="D10" s="321"/>
      <c r="E10" s="323"/>
      <c r="F10" s="186" t="s">
        <v>355</v>
      </c>
      <c r="G10" s="187" t="s">
        <v>1327</v>
      </c>
      <c r="H10" s="113" t="s">
        <v>354</v>
      </c>
      <c r="I10" s="331"/>
      <c r="J10" s="250"/>
      <c r="K10" s="376"/>
      <c r="L10" s="370"/>
      <c r="M10" s="183" t="s">
        <v>108</v>
      </c>
      <c r="N10" s="132" t="str">
        <f>H15</f>
        <v>選択してください</v>
      </c>
      <c r="O10" s="111" t="e">
        <f>VLOOKUP(H15,配送!AH4:AI29,2,FALSE)</f>
        <v>#N/A</v>
      </c>
      <c r="P10" s="321"/>
      <c r="Q10" s="183" t="s">
        <v>468</v>
      </c>
      <c r="R10" s="132" t="str">
        <f>H10</f>
        <v>市区町村</v>
      </c>
      <c r="S10" s="111" t="e">
        <f>VLOOKUP(H10,配送!J4:K125,2,FALSE)</f>
        <v>#N/A</v>
      </c>
      <c r="T10" s="370"/>
      <c r="U10" s="376"/>
      <c r="V10" s="133" t="str">
        <f>IF(H12="予算に含める",(V9),IF(H12="予算に含めない",(0),""))</f>
        <v/>
      </c>
      <c r="W10" s="134" t="s">
        <v>288</v>
      </c>
      <c r="X10" s="135">
        <v>1</v>
      </c>
      <c r="Y10" s="133" t="e">
        <f>VLOOKUP(H9,配送!B4:C97,2,FALSE)</f>
        <v>#N/A</v>
      </c>
      <c r="Z10" s="118" t="s">
        <v>5</v>
      </c>
      <c r="AA10" s="101"/>
    </row>
    <row r="11" spans="1:27" ht="21" customHeight="1">
      <c r="B11" s="321"/>
      <c r="C11" s="324" t="s">
        <v>296</v>
      </c>
      <c r="D11" s="321"/>
      <c r="E11" s="323"/>
      <c r="F11" s="190" t="s">
        <v>319</v>
      </c>
      <c r="G11" s="191" t="s">
        <v>1326</v>
      </c>
      <c r="H11" s="113" t="s">
        <v>190</v>
      </c>
      <c r="I11" s="331"/>
      <c r="J11" s="250"/>
      <c r="K11" s="376"/>
      <c r="L11" s="370"/>
      <c r="M11" s="337"/>
      <c r="N11" s="321"/>
      <c r="O11" s="321"/>
      <c r="P11" s="333"/>
      <c r="Q11" s="183" t="s">
        <v>353</v>
      </c>
      <c r="R11" s="132" t="e">
        <f>S5</f>
        <v>#VALUE!</v>
      </c>
      <c r="S11" s="111" t="e">
        <f>IF(AND(R11&gt;=33000),"お届け可能","お届け不可")</f>
        <v>#VALUE!</v>
      </c>
      <c r="T11" s="370"/>
      <c r="U11" s="376"/>
      <c r="V11" s="133" t="e">
        <f>V8-V10</f>
        <v>#VALUE!</v>
      </c>
      <c r="W11" s="134" t="s">
        <v>289</v>
      </c>
      <c r="X11" s="135"/>
      <c r="Y11" s="137" t="e">
        <f>SUM(Y8:Y10)</f>
        <v>#VALUE!</v>
      </c>
      <c r="Z11" s="119" t="s">
        <v>13</v>
      </c>
      <c r="AA11" s="102"/>
    </row>
    <row r="12" spans="1:27" ht="21" customHeight="1">
      <c r="B12" s="321"/>
      <c r="C12" s="115" t="s">
        <v>1414</v>
      </c>
      <c r="D12" s="101"/>
      <c r="E12" s="323"/>
      <c r="F12" s="192" t="s">
        <v>320</v>
      </c>
      <c r="G12" s="193" t="s">
        <v>1326</v>
      </c>
      <c r="H12" s="114" t="s">
        <v>190</v>
      </c>
      <c r="I12" s="331"/>
      <c r="J12" s="250"/>
      <c r="K12" s="376"/>
      <c r="L12" s="370"/>
      <c r="M12" s="337"/>
      <c r="N12" s="321"/>
      <c r="O12" s="321"/>
      <c r="P12" s="333"/>
      <c r="Q12" s="337" t="s">
        <v>306</v>
      </c>
      <c r="R12" s="321"/>
      <c r="S12" s="321"/>
      <c r="T12" s="370"/>
      <c r="U12" s="376"/>
      <c r="V12" s="133" t="e">
        <f>IF(V11&gt;=15499,"1,100","550")</f>
        <v>#VALUE!</v>
      </c>
      <c r="W12" s="134" t="s">
        <v>292</v>
      </c>
      <c r="X12" s="135"/>
      <c r="Y12" s="135"/>
      <c r="Z12" s="119" t="s">
        <v>6</v>
      </c>
      <c r="AA12" s="102"/>
    </row>
    <row r="13" spans="1:27" ht="21" customHeight="1">
      <c r="B13" s="321"/>
      <c r="C13" s="116" t="s">
        <v>6</v>
      </c>
      <c r="D13" s="102"/>
      <c r="E13" s="323"/>
      <c r="F13" s="323"/>
      <c r="G13" s="323"/>
      <c r="H13" s="338"/>
      <c r="I13" s="331"/>
      <c r="J13" s="250"/>
      <c r="K13" s="376"/>
      <c r="L13" s="370"/>
      <c r="M13" s="321"/>
      <c r="N13" s="321"/>
      <c r="O13" s="321"/>
      <c r="P13" s="333"/>
      <c r="Q13" s="373" t="s">
        <v>305</v>
      </c>
      <c r="R13" s="321"/>
      <c r="S13" s="321"/>
      <c r="T13" s="370"/>
      <c r="U13" s="376"/>
      <c r="V13" s="133" t="str">
        <f>IF(H11="予算に含める",(V12),IF(H11="予算に含めない",(0),""))</f>
        <v/>
      </c>
      <c r="W13" s="134" t="s">
        <v>290</v>
      </c>
      <c r="X13" s="135"/>
      <c r="Y13" s="135"/>
      <c r="Z13" s="119" t="s">
        <v>31</v>
      </c>
      <c r="AA13" s="102"/>
    </row>
    <row r="14" spans="1:27" s="123" customFormat="1" ht="21" customHeight="1">
      <c r="A14" s="247"/>
      <c r="B14" s="333"/>
      <c r="C14" s="116" t="s">
        <v>4</v>
      </c>
      <c r="D14" s="102"/>
      <c r="E14" s="327"/>
      <c r="F14" s="326" t="s">
        <v>108</v>
      </c>
      <c r="G14" s="326"/>
      <c r="H14" s="323"/>
      <c r="I14" s="332"/>
      <c r="J14" s="251"/>
      <c r="K14" s="377"/>
      <c r="L14" s="374"/>
      <c r="M14" s="333"/>
      <c r="N14" s="333"/>
      <c r="O14" s="333"/>
      <c r="P14" s="333"/>
      <c r="Q14" s="374"/>
      <c r="R14" s="374"/>
      <c r="S14" s="374"/>
      <c r="T14" s="374"/>
      <c r="U14" s="377"/>
      <c r="V14" s="137" t="e">
        <f>O8/1.1</f>
        <v>#VALUE!</v>
      </c>
      <c r="W14" s="135" t="s">
        <v>293</v>
      </c>
      <c r="X14" s="135"/>
      <c r="Y14" s="135"/>
      <c r="Z14" s="119" t="s">
        <v>7</v>
      </c>
      <c r="AA14" s="103"/>
    </row>
    <row r="15" spans="1:27" ht="21" customHeight="1">
      <c r="B15" s="321"/>
      <c r="C15" s="117" t="s">
        <v>317</v>
      </c>
      <c r="D15" s="104"/>
      <c r="E15" s="323"/>
      <c r="F15" s="164" t="s">
        <v>1350</v>
      </c>
      <c r="G15" s="165" t="s">
        <v>1326</v>
      </c>
      <c r="H15" s="69" t="s">
        <v>190</v>
      </c>
      <c r="I15" s="323"/>
      <c r="J15" s="248"/>
      <c r="K15" s="110"/>
      <c r="L15" s="556" t="s">
        <v>1478</v>
      </c>
      <c r="M15" s="556"/>
      <c r="N15" s="556"/>
      <c r="O15" s="556"/>
      <c r="P15" s="556"/>
      <c r="Q15" s="556"/>
      <c r="U15" s="110"/>
      <c r="V15" s="135"/>
      <c r="W15" s="135"/>
      <c r="X15" s="135"/>
      <c r="Y15" s="135"/>
      <c r="Z15" s="120" t="s">
        <v>32</v>
      </c>
      <c r="AA15" s="104"/>
    </row>
    <row r="16" spans="1:27" ht="21" customHeight="1">
      <c r="B16" s="321"/>
      <c r="C16" s="335"/>
      <c r="D16" s="321"/>
      <c r="E16" s="323"/>
      <c r="F16" s="166" t="s">
        <v>1351</v>
      </c>
      <c r="G16" s="167" t="s">
        <v>1326</v>
      </c>
      <c r="H16" s="70" t="s">
        <v>190</v>
      </c>
      <c r="I16" s="323"/>
      <c r="J16" s="248"/>
      <c r="K16" s="110"/>
      <c r="L16" s="556"/>
      <c r="M16" s="556"/>
      <c r="N16" s="556"/>
      <c r="O16" s="556"/>
      <c r="P16" s="556"/>
      <c r="Q16" s="556"/>
      <c r="U16" s="110"/>
      <c r="V16" s="135"/>
      <c r="W16" s="135"/>
      <c r="X16" s="135"/>
      <c r="Y16" s="135"/>
    </row>
    <row r="17" spans="2:27" ht="21" customHeight="1">
      <c r="B17" s="321"/>
      <c r="C17" s="324" t="s">
        <v>1485</v>
      </c>
      <c r="D17" s="321"/>
      <c r="E17" s="323"/>
      <c r="F17" s="166" t="s">
        <v>1352</v>
      </c>
      <c r="G17" s="167" t="s">
        <v>1326</v>
      </c>
      <c r="H17" s="71" t="s">
        <v>190</v>
      </c>
      <c r="I17" s="323"/>
      <c r="J17" s="248"/>
      <c r="K17" s="110"/>
      <c r="L17" s="556"/>
      <c r="M17" s="556"/>
      <c r="N17" s="556"/>
      <c r="O17" s="556"/>
      <c r="P17" s="556"/>
      <c r="Q17" s="556"/>
      <c r="U17" s="110"/>
      <c r="V17" s="133" t="e">
        <f>H8/1.1</f>
        <v>#VALUE!</v>
      </c>
      <c r="W17" s="134" t="s">
        <v>291</v>
      </c>
      <c r="X17" s="135">
        <v>1</v>
      </c>
      <c r="Y17" s="133" t="e">
        <f>H8-V19</f>
        <v>#VALUE!</v>
      </c>
      <c r="Z17" s="118" t="s">
        <v>13</v>
      </c>
      <c r="AA17" s="101"/>
    </row>
    <row r="18" spans="2:27" ht="21" customHeight="1">
      <c r="B18" s="321"/>
      <c r="C18" s="115" t="s">
        <v>281</v>
      </c>
      <c r="D18" s="108"/>
      <c r="E18" s="323"/>
      <c r="F18" s="166" t="s">
        <v>1353</v>
      </c>
      <c r="G18" s="167" t="s">
        <v>1326</v>
      </c>
      <c r="H18" s="72" t="s">
        <v>190</v>
      </c>
      <c r="I18" s="323"/>
      <c r="J18" s="248"/>
      <c r="K18" s="110"/>
      <c r="L18" s="321"/>
      <c r="M18" s="321"/>
      <c r="N18" s="368"/>
      <c r="O18" s="321"/>
      <c r="P18" s="321"/>
      <c r="Q18" s="321"/>
      <c r="R18" s="321"/>
      <c r="S18" s="321"/>
      <c r="T18" s="321"/>
      <c r="U18" s="110"/>
      <c r="V18" s="133">
        <v>2530</v>
      </c>
      <c r="W18" s="136"/>
      <c r="X18" s="135"/>
      <c r="Y18" s="133"/>
      <c r="Z18" s="119" t="s">
        <v>6</v>
      </c>
      <c r="AA18" s="102"/>
    </row>
    <row r="19" spans="2:27" ht="21" customHeight="1">
      <c r="B19" s="321"/>
      <c r="C19" s="116" t="s">
        <v>283</v>
      </c>
      <c r="D19" s="102"/>
      <c r="E19" s="328"/>
      <c r="F19" s="194" t="s">
        <v>1679</v>
      </c>
      <c r="G19" s="195" t="s">
        <v>1326</v>
      </c>
      <c r="H19" s="73" t="s">
        <v>190</v>
      </c>
      <c r="I19" s="323"/>
      <c r="J19" s="248"/>
      <c r="K19" s="110"/>
      <c r="L19" s="321"/>
      <c r="M19" s="324" t="s">
        <v>303</v>
      </c>
      <c r="N19" s="321"/>
      <c r="O19" s="333"/>
      <c r="P19" s="321"/>
      <c r="Q19" s="324" t="s">
        <v>1333</v>
      </c>
      <c r="R19" s="321"/>
      <c r="S19" s="321"/>
      <c r="T19" s="321"/>
      <c r="U19" s="110"/>
      <c r="V19" s="138" t="str">
        <f>IF(H12="予算に含める",(V18),IF(H12="予算に含めない",(0),""))</f>
        <v/>
      </c>
      <c r="W19" s="134" t="s">
        <v>352</v>
      </c>
      <c r="X19" s="135">
        <v>1</v>
      </c>
      <c r="Y19" s="133"/>
      <c r="Z19" s="119" t="s">
        <v>4</v>
      </c>
      <c r="AA19" s="102"/>
    </row>
    <row r="20" spans="2:27" ht="21" customHeight="1">
      <c r="B20" s="321"/>
      <c r="C20" s="117" t="s">
        <v>282</v>
      </c>
      <c r="D20" s="104"/>
      <c r="E20" s="328"/>
      <c r="F20" s="323"/>
      <c r="G20" s="323"/>
      <c r="H20" s="323"/>
      <c r="I20" s="323"/>
      <c r="J20" s="248"/>
      <c r="K20" s="110"/>
      <c r="L20" s="321"/>
      <c r="M20" s="553"/>
      <c r="N20" s="554"/>
      <c r="O20" s="555"/>
      <c r="P20" s="321"/>
      <c r="Q20" s="541" t="str">
        <f>H23</f>
        <v>選択してください</v>
      </c>
      <c r="R20" s="542"/>
      <c r="S20" s="543"/>
      <c r="T20" s="321"/>
      <c r="U20" s="110"/>
      <c r="V20" s="138"/>
      <c r="W20" s="134"/>
      <c r="X20" s="135"/>
      <c r="Y20" s="133"/>
      <c r="Z20" s="120" t="s">
        <v>317</v>
      </c>
      <c r="AA20" s="104"/>
    </row>
    <row r="21" spans="2:27" ht="21" customHeight="1">
      <c r="B21" s="321"/>
      <c r="C21" s="335"/>
      <c r="D21" s="321"/>
      <c r="E21" s="323"/>
      <c r="F21" s="326" t="s">
        <v>279</v>
      </c>
      <c r="G21" s="326"/>
      <c r="H21" s="323"/>
      <c r="I21" s="323"/>
      <c r="J21" s="248"/>
      <c r="K21" s="110"/>
      <c r="L21" s="321"/>
      <c r="M21" s="550" t="str">
        <f>H23</f>
        <v>選択してください</v>
      </c>
      <c r="N21" s="551"/>
      <c r="O21" s="552"/>
      <c r="P21" s="321"/>
      <c r="Q21" s="544"/>
      <c r="R21" s="545"/>
      <c r="S21" s="546"/>
      <c r="T21" s="321"/>
      <c r="U21" s="110"/>
      <c r="V21" s="139" t="s">
        <v>351</v>
      </c>
      <c r="W21" s="126" t="s">
        <v>356</v>
      </c>
      <c r="X21" s="135"/>
      <c r="Y21" s="133"/>
    </row>
    <row r="22" spans="2:27" ht="21" customHeight="1">
      <c r="B22" s="321"/>
      <c r="C22" s="336" t="s">
        <v>299</v>
      </c>
      <c r="D22" s="337" t="s">
        <v>1480</v>
      </c>
      <c r="E22" s="323"/>
      <c r="F22" s="168" t="s">
        <v>1340</v>
      </c>
      <c r="G22" s="169" t="s">
        <v>1326</v>
      </c>
      <c r="H22" s="69" t="s">
        <v>190</v>
      </c>
      <c r="I22" s="323"/>
      <c r="J22" s="248"/>
      <c r="K22" s="110"/>
      <c r="L22" s="321"/>
      <c r="M22" s="569">
        <f>D4</f>
        <v>0</v>
      </c>
      <c r="N22" s="570"/>
      <c r="O22" s="571"/>
      <c r="P22" s="321"/>
      <c r="Q22" s="569">
        <f>D27</f>
        <v>0</v>
      </c>
      <c r="R22" s="570"/>
      <c r="S22" s="571"/>
      <c r="T22" s="321"/>
      <c r="U22" s="110"/>
      <c r="V22" s="134" t="s">
        <v>155</v>
      </c>
      <c r="W22" s="126" t="s">
        <v>356</v>
      </c>
      <c r="X22" s="135"/>
      <c r="Y22" s="137"/>
    </row>
    <row r="23" spans="2:27" ht="21" customHeight="1">
      <c r="B23" s="321"/>
      <c r="C23" s="335"/>
      <c r="D23" s="321"/>
      <c r="E23" s="323"/>
      <c r="F23" s="170" t="s">
        <v>1342</v>
      </c>
      <c r="G23" s="171" t="s">
        <v>1326</v>
      </c>
      <c r="H23" s="70" t="s">
        <v>190</v>
      </c>
      <c r="I23" s="323"/>
      <c r="J23" s="248"/>
      <c r="K23" s="110"/>
      <c r="L23" s="321"/>
      <c r="M23" s="569"/>
      <c r="N23" s="570"/>
      <c r="O23" s="571"/>
      <c r="P23" s="321"/>
      <c r="Q23" s="75">
        <f>D28</f>
        <v>0</v>
      </c>
      <c r="R23" s="567" t="str">
        <f>D29&amp;"様"</f>
        <v>様</v>
      </c>
      <c r="S23" s="568"/>
      <c r="T23" s="321"/>
      <c r="U23" s="110"/>
      <c r="V23" s="125"/>
      <c r="W23" s="126"/>
    </row>
    <row r="24" spans="2:27" ht="21" customHeight="1">
      <c r="B24" s="321"/>
      <c r="C24" s="335"/>
      <c r="D24" s="321"/>
      <c r="E24" s="323"/>
      <c r="F24" s="172" t="s">
        <v>1344</v>
      </c>
      <c r="G24" s="173" t="s">
        <v>1326</v>
      </c>
      <c r="H24" s="71" t="s">
        <v>190</v>
      </c>
      <c r="I24" s="323"/>
      <c r="J24" s="248"/>
      <c r="K24" s="110"/>
      <c r="L24" s="321"/>
      <c r="M24" s="75">
        <f>D5</f>
        <v>0</v>
      </c>
      <c r="N24" s="567">
        <f>D6</f>
        <v>0</v>
      </c>
      <c r="O24" s="568"/>
      <c r="P24" s="321"/>
      <c r="Q24" s="547">
        <f>D4</f>
        <v>0</v>
      </c>
      <c r="R24" s="548"/>
      <c r="S24" s="549"/>
      <c r="T24" s="321"/>
      <c r="U24" s="110"/>
      <c r="V24" s="126"/>
      <c r="W24" s="126"/>
      <c r="Z24" s="129"/>
    </row>
    <row r="25" spans="2:27" ht="21" customHeight="1">
      <c r="B25" s="321"/>
      <c r="C25" s="335"/>
      <c r="D25" s="321"/>
      <c r="E25" s="323"/>
      <c r="F25" s="172" t="s">
        <v>1355</v>
      </c>
      <c r="G25" s="173" t="s">
        <v>1326</v>
      </c>
      <c r="H25" s="72" t="s">
        <v>1415</v>
      </c>
      <c r="I25" s="323"/>
      <c r="J25" s="248"/>
      <c r="K25" s="110"/>
      <c r="L25" s="321"/>
      <c r="M25" s="76"/>
      <c r="N25" s="77"/>
      <c r="O25" s="78"/>
      <c r="P25" s="321"/>
      <c r="Q25" s="547"/>
      <c r="R25" s="548"/>
      <c r="S25" s="549"/>
      <c r="T25" s="321"/>
      <c r="U25" s="110"/>
      <c r="V25" s="126"/>
      <c r="W25" s="126"/>
      <c r="X25" s="124"/>
      <c r="Y25" s="124"/>
    </row>
    <row r="26" spans="2:27" ht="21" customHeight="1">
      <c r="B26" s="321"/>
      <c r="C26" s="324" t="s">
        <v>11</v>
      </c>
      <c r="D26" s="329"/>
      <c r="E26" s="323"/>
      <c r="F26" s="174" t="s">
        <v>1346</v>
      </c>
      <c r="G26" s="175" t="s">
        <v>1326</v>
      </c>
      <c r="H26" s="74" t="s">
        <v>190</v>
      </c>
      <c r="I26" s="323"/>
      <c r="J26" s="248"/>
      <c r="K26" s="110"/>
      <c r="L26" s="321"/>
      <c r="M26" s="321"/>
      <c r="N26" s="321"/>
      <c r="O26" s="321"/>
      <c r="P26" s="321"/>
      <c r="Q26" s="75">
        <f>D5</f>
        <v>0</v>
      </c>
      <c r="R26" s="567" t="str">
        <f>D6&amp;"より"</f>
        <v>より</v>
      </c>
      <c r="S26" s="568"/>
      <c r="T26" s="321"/>
      <c r="U26" s="110"/>
      <c r="V26" s="128"/>
      <c r="W26" s="126"/>
    </row>
    <row r="27" spans="2:27" ht="21" customHeight="1">
      <c r="B27" s="321"/>
      <c r="C27" s="115" t="s">
        <v>5</v>
      </c>
      <c r="D27" s="79"/>
      <c r="E27" s="323"/>
      <c r="F27" s="323"/>
      <c r="G27" s="323"/>
      <c r="H27" s="323"/>
      <c r="I27" s="323"/>
      <c r="L27" s="321"/>
      <c r="M27" s="321"/>
      <c r="N27" s="321"/>
      <c r="O27" s="321"/>
      <c r="P27" s="321"/>
      <c r="Q27" s="76"/>
      <c r="R27" s="77"/>
      <c r="S27" s="78"/>
      <c r="T27" s="321"/>
      <c r="V27" s="128"/>
      <c r="W27" s="126"/>
    </row>
    <row r="28" spans="2:27" ht="21" customHeight="1">
      <c r="B28" s="321"/>
      <c r="C28" s="116" t="s">
        <v>13</v>
      </c>
      <c r="D28" s="80"/>
      <c r="E28" s="321"/>
      <c r="F28" s="572" t="s">
        <v>342</v>
      </c>
      <c r="G28" s="573"/>
      <c r="H28" s="574"/>
      <c r="I28" s="321"/>
      <c r="L28" s="321"/>
      <c r="M28" s="378"/>
      <c r="N28" s="321"/>
      <c r="O28" s="321"/>
      <c r="P28" s="321"/>
      <c r="Q28" s="337" t="s">
        <v>304</v>
      </c>
      <c r="R28" s="321"/>
      <c r="S28" s="321"/>
      <c r="T28" s="321"/>
      <c r="V28" s="128"/>
      <c r="W28" s="126"/>
    </row>
    <row r="29" spans="2:27" ht="21" customHeight="1">
      <c r="B29" s="321"/>
      <c r="C29" s="116" t="s">
        <v>6</v>
      </c>
      <c r="D29" s="80"/>
      <c r="E29" s="321"/>
      <c r="F29" s="557"/>
      <c r="G29" s="558"/>
      <c r="H29" s="559"/>
      <c r="I29" s="321"/>
      <c r="L29" s="321"/>
      <c r="M29" s="321"/>
      <c r="N29" s="321"/>
      <c r="O29" s="321"/>
      <c r="P29" s="321"/>
      <c r="Q29" s="321"/>
      <c r="R29" s="321"/>
      <c r="S29" s="321"/>
      <c r="T29" s="321"/>
      <c r="V29" s="128"/>
      <c r="W29" s="126"/>
      <c r="Z29" s="130"/>
    </row>
    <row r="30" spans="2:27" ht="21" customHeight="1">
      <c r="B30" s="321"/>
      <c r="C30" s="116" t="s">
        <v>31</v>
      </c>
      <c r="D30" s="80"/>
      <c r="E30" s="321"/>
      <c r="F30" s="560"/>
      <c r="G30" s="561"/>
      <c r="H30" s="562"/>
      <c r="I30" s="321"/>
      <c r="L30" s="556" t="s">
        <v>1725</v>
      </c>
      <c r="M30" s="556"/>
      <c r="N30" s="556"/>
      <c r="O30" s="556"/>
      <c r="P30" s="556"/>
      <c r="Q30" s="556"/>
      <c r="V30" s="128"/>
      <c r="W30" s="126"/>
    </row>
    <row r="31" spans="2:27" ht="21" customHeight="1">
      <c r="B31" s="321"/>
      <c r="C31" s="116" t="s">
        <v>7</v>
      </c>
      <c r="D31" s="81"/>
      <c r="E31" s="321"/>
      <c r="F31" s="560"/>
      <c r="G31" s="561"/>
      <c r="H31" s="562"/>
      <c r="I31" s="321"/>
      <c r="L31" s="556"/>
      <c r="M31" s="556"/>
      <c r="N31" s="556"/>
      <c r="O31" s="556"/>
      <c r="P31" s="556"/>
      <c r="Q31" s="556"/>
      <c r="V31" s="128"/>
      <c r="W31" s="126"/>
    </row>
    <row r="32" spans="2:27" ht="21" customHeight="1">
      <c r="B32" s="321"/>
      <c r="C32" s="116" t="s">
        <v>4</v>
      </c>
      <c r="D32" s="80"/>
      <c r="E32" s="321"/>
      <c r="F32" s="560"/>
      <c r="G32" s="561"/>
      <c r="H32" s="562"/>
      <c r="I32" s="321"/>
      <c r="L32" s="556"/>
      <c r="M32" s="556"/>
      <c r="N32" s="556"/>
      <c r="O32" s="556"/>
      <c r="P32" s="556"/>
      <c r="Q32" s="556"/>
      <c r="V32" s="128"/>
      <c r="W32" s="126"/>
    </row>
    <row r="33" spans="2:26" ht="21" customHeight="1">
      <c r="B33" s="321"/>
      <c r="C33" s="117" t="s">
        <v>0</v>
      </c>
      <c r="D33" s="67"/>
      <c r="E33" s="321"/>
      <c r="F33" s="560"/>
      <c r="G33" s="561"/>
      <c r="H33" s="562"/>
      <c r="I33" s="321"/>
      <c r="L33" s="321"/>
      <c r="M33" s="321"/>
      <c r="N33" s="321"/>
      <c r="O33" s="321"/>
      <c r="P33" s="321"/>
      <c r="Q33" s="321"/>
      <c r="R33" s="321"/>
      <c r="S33" s="321"/>
      <c r="T33" s="321"/>
      <c r="V33" s="128"/>
      <c r="W33" s="126"/>
    </row>
    <row r="34" spans="2:26" ht="21" customHeight="1">
      <c r="B34" s="321"/>
      <c r="C34" s="334"/>
      <c r="D34" s="321"/>
      <c r="E34" s="321"/>
      <c r="F34" s="560"/>
      <c r="G34" s="561"/>
      <c r="H34" s="562"/>
      <c r="I34" s="321"/>
      <c r="L34" s="321"/>
      <c r="M34" s="321"/>
      <c r="N34" s="321"/>
      <c r="O34" s="321"/>
      <c r="P34" s="321"/>
      <c r="Q34" s="321"/>
      <c r="R34" s="321"/>
      <c r="S34" s="321"/>
      <c r="T34" s="321"/>
    </row>
    <row r="35" spans="2:26" ht="21" customHeight="1">
      <c r="B35" s="321"/>
      <c r="C35" s="342" t="s">
        <v>307</v>
      </c>
      <c r="D35" s="329"/>
      <c r="E35" s="321"/>
      <c r="F35" s="560"/>
      <c r="G35" s="561"/>
      <c r="H35" s="562"/>
      <c r="I35" s="321"/>
      <c r="L35" s="321"/>
      <c r="M35" s="321"/>
      <c r="N35" s="321"/>
      <c r="O35" s="321"/>
      <c r="P35" s="321"/>
      <c r="Q35" s="321"/>
      <c r="R35" s="321"/>
      <c r="S35" s="321"/>
      <c r="T35" s="321"/>
    </row>
    <row r="36" spans="2:26" ht="21" customHeight="1">
      <c r="B36" s="321"/>
      <c r="C36" s="343" t="s">
        <v>310</v>
      </c>
      <c r="D36" s="344"/>
      <c r="E36" s="321"/>
      <c r="F36" s="560"/>
      <c r="G36" s="561"/>
      <c r="H36" s="562"/>
      <c r="I36" s="321"/>
      <c r="L36" s="321"/>
      <c r="M36" s="321"/>
      <c r="N36" s="321"/>
      <c r="O36" s="321"/>
      <c r="P36" s="321"/>
      <c r="Q36" s="321"/>
      <c r="R36" s="321"/>
      <c r="S36" s="321"/>
      <c r="T36" s="321"/>
    </row>
    <row r="37" spans="2:26" ht="21" customHeight="1">
      <c r="B37" s="321"/>
      <c r="C37" s="345" t="s">
        <v>312</v>
      </c>
      <c r="D37" s="346"/>
      <c r="E37" s="329"/>
      <c r="F37" s="560"/>
      <c r="G37" s="561"/>
      <c r="H37" s="562"/>
      <c r="I37" s="321"/>
      <c r="L37" s="321"/>
      <c r="M37" s="321"/>
      <c r="N37" s="321"/>
      <c r="O37" s="321"/>
      <c r="P37" s="321"/>
      <c r="Q37" s="321"/>
      <c r="R37" s="321"/>
      <c r="S37" s="321"/>
      <c r="T37" s="321"/>
    </row>
    <row r="38" spans="2:26" ht="21" customHeight="1">
      <c r="B38" s="321"/>
      <c r="C38" s="345" t="s">
        <v>311</v>
      </c>
      <c r="D38" s="347"/>
      <c r="E38" s="329"/>
      <c r="F38" s="560"/>
      <c r="G38" s="561"/>
      <c r="H38" s="562"/>
      <c r="I38" s="321"/>
      <c r="L38" s="321"/>
      <c r="M38" s="321"/>
      <c r="N38" s="321"/>
      <c r="O38" s="321"/>
      <c r="P38" s="321"/>
      <c r="Q38" s="321"/>
      <c r="R38" s="321"/>
      <c r="S38" s="321"/>
      <c r="T38" s="321"/>
    </row>
    <row r="39" spans="2:26" ht="21" customHeight="1">
      <c r="B39" s="321"/>
      <c r="C39" s="345" t="s">
        <v>313</v>
      </c>
      <c r="D39" s="347"/>
      <c r="E39" s="329"/>
      <c r="F39" s="560"/>
      <c r="G39" s="561"/>
      <c r="H39" s="562"/>
      <c r="I39" s="321"/>
      <c r="L39" s="321"/>
      <c r="M39" s="321"/>
      <c r="N39" s="321"/>
      <c r="O39" s="321"/>
      <c r="P39" s="321"/>
      <c r="Q39" s="321"/>
      <c r="R39" s="321"/>
      <c r="S39" s="321"/>
      <c r="T39" s="321"/>
    </row>
    <row r="40" spans="2:26" ht="21" customHeight="1">
      <c r="B40" s="321"/>
      <c r="C40" s="252" t="s">
        <v>308</v>
      </c>
      <c r="D40" s="253"/>
      <c r="E40" s="329"/>
      <c r="F40" s="563"/>
      <c r="G40" s="564"/>
      <c r="H40" s="565"/>
      <c r="I40" s="321"/>
      <c r="L40" s="321"/>
      <c r="M40" s="321"/>
      <c r="N40" s="321"/>
      <c r="O40" s="321"/>
      <c r="P40" s="321"/>
      <c r="Q40" s="321"/>
      <c r="R40" s="321"/>
      <c r="S40" s="321"/>
      <c r="T40" s="321"/>
    </row>
    <row r="41" spans="2:26" ht="21" customHeight="1">
      <c r="B41" s="566" t="s">
        <v>247</v>
      </c>
      <c r="C41" s="566"/>
      <c r="D41" s="566"/>
      <c r="E41" s="566"/>
      <c r="F41" s="566"/>
      <c r="G41" s="566"/>
      <c r="H41" s="566"/>
      <c r="I41" s="330"/>
      <c r="L41" s="321"/>
      <c r="M41" s="321"/>
      <c r="N41" s="321"/>
      <c r="O41" s="321"/>
      <c r="P41" s="321"/>
      <c r="Q41" s="321"/>
      <c r="R41" s="321"/>
      <c r="S41" s="321"/>
      <c r="T41" s="321"/>
      <c r="Z41" s="129"/>
    </row>
    <row r="42" spans="2:26" ht="21" customHeight="1">
      <c r="L42" s="321"/>
      <c r="M42" s="321"/>
      <c r="N42" s="321"/>
      <c r="O42" s="321"/>
      <c r="P42" s="321"/>
      <c r="Q42" s="321"/>
      <c r="R42" s="321"/>
      <c r="S42" s="321"/>
      <c r="T42" s="321"/>
    </row>
    <row r="43" spans="2:26" ht="21" customHeight="1">
      <c r="E43" s="109"/>
      <c r="F43" s="109"/>
      <c r="G43" s="109"/>
      <c r="H43" s="109"/>
      <c r="I43" s="109"/>
      <c r="L43" s="321"/>
      <c r="M43" s="321"/>
      <c r="N43" s="321"/>
      <c r="O43" s="321"/>
      <c r="P43" s="321"/>
      <c r="Q43" s="321"/>
      <c r="R43" s="321"/>
      <c r="S43" s="321"/>
      <c r="T43" s="321"/>
    </row>
    <row r="44" spans="2:26" ht="21" customHeight="1">
      <c r="E44" s="109"/>
      <c r="F44" s="109"/>
      <c r="G44" s="109"/>
      <c r="H44" s="109"/>
      <c r="I44" s="109"/>
      <c r="L44" s="321"/>
      <c r="M44" s="321"/>
      <c r="N44" s="321"/>
      <c r="O44" s="321"/>
      <c r="P44" s="321"/>
      <c r="Q44" s="321"/>
      <c r="R44" s="321"/>
      <c r="S44" s="321"/>
      <c r="T44" s="321"/>
    </row>
    <row r="45" spans="2:26" ht="21" customHeight="1">
      <c r="E45" s="109"/>
      <c r="F45" s="109"/>
      <c r="G45" s="109"/>
      <c r="H45" s="109"/>
      <c r="I45" s="109"/>
      <c r="L45" s="321"/>
      <c r="M45" s="321"/>
      <c r="N45" s="321"/>
      <c r="O45" s="321"/>
      <c r="P45" s="321"/>
      <c r="Q45" s="321"/>
      <c r="R45" s="321"/>
      <c r="S45" s="321"/>
      <c r="T45" s="321"/>
    </row>
    <row r="46" spans="2:26" ht="21" customHeight="1">
      <c r="E46" s="109"/>
      <c r="F46" s="109"/>
      <c r="G46" s="109"/>
      <c r="H46" s="109"/>
      <c r="I46" s="109"/>
      <c r="L46" s="321"/>
      <c r="M46" s="321"/>
      <c r="N46" s="321"/>
      <c r="O46" s="321"/>
      <c r="P46" s="321"/>
      <c r="Q46" s="321"/>
      <c r="R46" s="321"/>
      <c r="S46" s="321"/>
      <c r="T46" s="321"/>
    </row>
    <row r="47" spans="2:26" ht="21" customHeight="1">
      <c r="E47" s="323"/>
      <c r="F47" s="323"/>
      <c r="G47" s="323"/>
      <c r="H47" s="323"/>
      <c r="I47" s="323"/>
      <c r="L47" s="321"/>
      <c r="M47" s="321"/>
      <c r="N47" s="452" t="s">
        <v>513</v>
      </c>
      <c r="O47" s="452"/>
      <c r="P47" s="452" t="s">
        <v>1722</v>
      </c>
      <c r="Q47" s="452" t="s">
        <v>1723</v>
      </c>
      <c r="R47" s="455" t="s">
        <v>1724</v>
      </c>
      <c r="S47" s="321"/>
      <c r="T47" s="321"/>
    </row>
    <row r="48" spans="2:26" ht="21" customHeight="1">
      <c r="E48" s="323"/>
      <c r="F48" s="326" t="s">
        <v>280</v>
      </c>
      <c r="G48" s="326"/>
      <c r="H48" s="323"/>
      <c r="I48" s="323"/>
      <c r="L48" s="450">
        <v>1</v>
      </c>
      <c r="M48" s="451" t="s">
        <v>1713</v>
      </c>
      <c r="N48" s="453" t="s">
        <v>1715</v>
      </c>
      <c r="O48" s="454" t="s">
        <v>1721</v>
      </c>
      <c r="P48" s="452">
        <v>15</v>
      </c>
      <c r="Q48" s="452">
        <v>15</v>
      </c>
      <c r="R48" s="455">
        <v>17</v>
      </c>
      <c r="S48" s="450"/>
      <c r="T48" s="450"/>
    </row>
    <row r="49" spans="5:26" ht="21" customHeight="1">
      <c r="E49" s="323"/>
      <c r="F49" s="184" t="s">
        <v>1348</v>
      </c>
      <c r="G49" s="185" t="s">
        <v>1327</v>
      </c>
      <c r="H49" s="66" t="s">
        <v>309</v>
      </c>
      <c r="I49" s="323"/>
      <c r="L49" s="450">
        <v>2</v>
      </c>
      <c r="M49" s="451" t="s">
        <v>1713</v>
      </c>
      <c r="N49" s="453" t="s">
        <v>1716</v>
      </c>
      <c r="O49" s="454" t="s">
        <v>1721</v>
      </c>
      <c r="P49" s="452">
        <v>20</v>
      </c>
      <c r="Q49" s="452">
        <v>20</v>
      </c>
      <c r="R49" s="455">
        <v>20</v>
      </c>
      <c r="S49" s="450"/>
      <c r="T49" s="450"/>
      <c r="Z49" s="131"/>
    </row>
    <row r="50" spans="5:26" ht="21" customHeight="1">
      <c r="E50" s="323"/>
      <c r="F50" s="188" t="s">
        <v>1349</v>
      </c>
      <c r="G50" s="189" t="s">
        <v>1326</v>
      </c>
      <c r="H50" s="68" t="s">
        <v>190</v>
      </c>
      <c r="I50" s="323"/>
      <c r="L50" s="450">
        <v>3</v>
      </c>
      <c r="M50" s="451" t="s">
        <v>1713</v>
      </c>
      <c r="N50" s="453" t="s">
        <v>1717</v>
      </c>
      <c r="O50" s="454" t="s">
        <v>1721</v>
      </c>
      <c r="P50" s="452">
        <v>40</v>
      </c>
      <c r="Q50" s="452">
        <v>20</v>
      </c>
      <c r="R50" s="455">
        <v>30</v>
      </c>
      <c r="S50" s="450"/>
      <c r="T50" s="450"/>
    </row>
    <row r="51" spans="5:26" ht="21" customHeight="1">
      <c r="E51" s="327"/>
      <c r="F51" s="339"/>
      <c r="G51" s="339"/>
      <c r="H51" s="340"/>
      <c r="I51" s="327"/>
      <c r="L51" s="450">
        <v>4</v>
      </c>
      <c r="M51" s="451" t="s">
        <v>327</v>
      </c>
      <c r="N51" s="453" t="s">
        <v>1718</v>
      </c>
      <c r="O51" s="454" t="s">
        <v>1721</v>
      </c>
      <c r="P51" s="452">
        <v>60</v>
      </c>
      <c r="Q51" s="452">
        <v>25</v>
      </c>
      <c r="R51" s="455">
        <v>60</v>
      </c>
      <c r="S51" s="450"/>
      <c r="T51" s="450"/>
    </row>
    <row r="52" spans="5:26" ht="21" customHeight="1">
      <c r="E52" s="323"/>
      <c r="F52" s="326" t="s">
        <v>189</v>
      </c>
      <c r="G52" s="326"/>
      <c r="H52" s="323"/>
      <c r="I52" s="323"/>
      <c r="L52" s="450">
        <v>5</v>
      </c>
      <c r="M52" s="451" t="s">
        <v>1714</v>
      </c>
      <c r="N52" s="453" t="s">
        <v>1718</v>
      </c>
      <c r="O52" s="454" t="s">
        <v>1721</v>
      </c>
      <c r="P52" s="452">
        <v>40</v>
      </c>
      <c r="Q52" s="452">
        <v>35</v>
      </c>
      <c r="R52" s="455">
        <v>100</v>
      </c>
      <c r="S52" s="450"/>
      <c r="T52" s="450"/>
    </row>
    <row r="53" spans="5:26" ht="21" customHeight="1">
      <c r="E53" s="323"/>
      <c r="F53" s="184" t="s">
        <v>284</v>
      </c>
      <c r="G53" s="185" t="s">
        <v>1327</v>
      </c>
      <c r="H53" s="112" t="s">
        <v>278</v>
      </c>
      <c r="I53" s="331"/>
      <c r="L53" s="450">
        <v>6</v>
      </c>
      <c r="M53" s="451" t="s">
        <v>330</v>
      </c>
      <c r="N53" s="453" t="s">
        <v>1719</v>
      </c>
      <c r="O53" s="454" t="s">
        <v>1721</v>
      </c>
      <c r="P53" s="452">
        <v>50</v>
      </c>
      <c r="Q53" s="452">
        <v>40</v>
      </c>
      <c r="R53" s="455">
        <v>120</v>
      </c>
      <c r="S53" s="450"/>
      <c r="T53" s="450"/>
    </row>
    <row r="54" spans="5:26" ht="21" customHeight="1">
      <c r="E54" s="323"/>
      <c r="F54" s="186" t="s">
        <v>285</v>
      </c>
      <c r="G54" s="187" t="s">
        <v>1327</v>
      </c>
      <c r="H54" s="113" t="s">
        <v>258</v>
      </c>
      <c r="I54" s="331"/>
      <c r="L54" s="450">
        <v>7</v>
      </c>
      <c r="M54" s="451" t="s">
        <v>327</v>
      </c>
      <c r="N54" s="453" t="s">
        <v>1719</v>
      </c>
      <c r="O54" s="454" t="s">
        <v>1721</v>
      </c>
      <c r="P54" s="452">
        <v>50</v>
      </c>
      <c r="Q54" s="452">
        <v>45</v>
      </c>
      <c r="R54" s="455">
        <v>65</v>
      </c>
      <c r="S54" s="450"/>
      <c r="T54" s="450"/>
    </row>
    <row r="55" spans="5:26" ht="21" customHeight="1">
      <c r="E55" s="323"/>
      <c r="F55" s="186" t="s">
        <v>355</v>
      </c>
      <c r="G55" s="187" t="s">
        <v>1327</v>
      </c>
      <c r="H55" s="113" t="s">
        <v>354</v>
      </c>
      <c r="I55" s="331"/>
      <c r="L55" s="450">
        <v>8</v>
      </c>
      <c r="M55" s="451" t="s">
        <v>331</v>
      </c>
      <c r="N55" s="453" t="s">
        <v>1719</v>
      </c>
      <c r="O55" s="454" t="s">
        <v>1721</v>
      </c>
      <c r="P55" s="452">
        <v>70</v>
      </c>
      <c r="Q55" s="452">
        <v>50</v>
      </c>
      <c r="R55" s="455">
        <v>200</v>
      </c>
      <c r="S55" s="450"/>
      <c r="T55" s="450"/>
    </row>
    <row r="56" spans="5:26" ht="21" customHeight="1">
      <c r="E56" s="323"/>
      <c r="F56" s="190" t="s">
        <v>319</v>
      </c>
      <c r="G56" s="191" t="s">
        <v>1326</v>
      </c>
      <c r="H56" s="113" t="s">
        <v>190</v>
      </c>
      <c r="I56" s="331"/>
      <c r="L56" s="450">
        <v>9</v>
      </c>
      <c r="M56" s="451" t="s">
        <v>332</v>
      </c>
      <c r="N56" s="453" t="s">
        <v>1720</v>
      </c>
      <c r="O56" s="454" t="s">
        <v>1721</v>
      </c>
      <c r="P56" s="452">
        <v>70</v>
      </c>
      <c r="Q56" s="452">
        <v>50</v>
      </c>
      <c r="R56" s="455">
        <v>130</v>
      </c>
      <c r="S56" s="450"/>
      <c r="T56" s="450"/>
    </row>
    <row r="57" spans="5:26" ht="21" customHeight="1">
      <c r="E57" s="323"/>
      <c r="F57" s="192" t="s">
        <v>320</v>
      </c>
      <c r="G57" s="193" t="s">
        <v>1326</v>
      </c>
      <c r="H57" s="114" t="s">
        <v>190</v>
      </c>
      <c r="I57" s="331"/>
      <c r="L57" s="450"/>
      <c r="M57" s="450"/>
      <c r="N57" s="450"/>
      <c r="O57" s="450"/>
      <c r="P57" s="450"/>
      <c r="Q57" s="450"/>
      <c r="R57" s="450"/>
      <c r="S57" s="450"/>
      <c r="T57" s="450"/>
    </row>
    <row r="58" spans="5:26" ht="21" customHeight="1">
      <c r="E58" s="323"/>
      <c r="F58" s="323"/>
      <c r="G58" s="323"/>
      <c r="H58" s="323"/>
      <c r="I58" s="331"/>
    </row>
    <row r="59" spans="5:26" ht="21" customHeight="1">
      <c r="E59" s="323"/>
      <c r="F59" s="326" t="s">
        <v>108</v>
      </c>
      <c r="G59" s="326"/>
      <c r="H59" s="323"/>
      <c r="I59" s="331"/>
    </row>
    <row r="60" spans="5:26" ht="21" customHeight="1">
      <c r="E60" s="327"/>
      <c r="F60" s="164" t="s">
        <v>1350</v>
      </c>
      <c r="G60" s="165" t="s">
        <v>1326</v>
      </c>
      <c r="H60" s="69" t="s">
        <v>190</v>
      </c>
      <c r="I60" s="332"/>
    </row>
    <row r="61" spans="5:26" ht="21" customHeight="1">
      <c r="E61" s="323"/>
      <c r="F61" s="166" t="s">
        <v>1351</v>
      </c>
      <c r="G61" s="167" t="s">
        <v>1326</v>
      </c>
      <c r="H61" s="70" t="s">
        <v>190</v>
      </c>
      <c r="I61" s="323"/>
    </row>
    <row r="62" spans="5:26" ht="21" customHeight="1">
      <c r="E62" s="323"/>
      <c r="F62" s="166" t="s">
        <v>1352</v>
      </c>
      <c r="G62" s="167" t="s">
        <v>1326</v>
      </c>
      <c r="H62" s="71" t="s">
        <v>190</v>
      </c>
      <c r="I62" s="323"/>
    </row>
    <row r="63" spans="5:26" ht="21" customHeight="1">
      <c r="E63" s="323"/>
      <c r="F63" s="166" t="s">
        <v>1353</v>
      </c>
      <c r="G63" s="167" t="s">
        <v>1326</v>
      </c>
      <c r="H63" s="72" t="s">
        <v>190</v>
      </c>
      <c r="I63" s="323"/>
    </row>
    <row r="64" spans="5:26" ht="21" customHeight="1">
      <c r="E64" s="323"/>
      <c r="F64" s="194" t="s">
        <v>1354</v>
      </c>
      <c r="G64" s="195" t="s">
        <v>1326</v>
      </c>
      <c r="H64" s="73" t="s">
        <v>190</v>
      </c>
      <c r="I64" s="323"/>
    </row>
    <row r="65" spans="5:9" ht="21" customHeight="1">
      <c r="E65" s="328"/>
      <c r="F65" s="323"/>
      <c r="G65" s="323"/>
      <c r="H65" s="323"/>
      <c r="I65" s="323"/>
    </row>
    <row r="66" spans="5:9" ht="21" customHeight="1">
      <c r="E66" s="328"/>
      <c r="F66" s="326" t="s">
        <v>279</v>
      </c>
      <c r="G66" s="326"/>
      <c r="H66" s="323"/>
      <c r="I66" s="323"/>
    </row>
    <row r="67" spans="5:9" ht="21" customHeight="1">
      <c r="E67" s="323"/>
      <c r="F67" s="168" t="s">
        <v>1340</v>
      </c>
      <c r="G67" s="169" t="s">
        <v>1326</v>
      </c>
      <c r="H67" s="69" t="s">
        <v>190</v>
      </c>
      <c r="I67" s="323"/>
    </row>
    <row r="68" spans="5:9" ht="21" customHeight="1">
      <c r="E68" s="323"/>
      <c r="F68" s="170" t="s">
        <v>1342</v>
      </c>
      <c r="G68" s="171" t="s">
        <v>1326</v>
      </c>
      <c r="H68" s="70" t="s">
        <v>190</v>
      </c>
      <c r="I68" s="323"/>
    </row>
    <row r="69" spans="5:9" ht="21" customHeight="1">
      <c r="E69" s="323"/>
      <c r="F69" s="172" t="s">
        <v>1344</v>
      </c>
      <c r="G69" s="173" t="s">
        <v>1326</v>
      </c>
      <c r="H69" s="71" t="s">
        <v>190</v>
      </c>
      <c r="I69" s="323"/>
    </row>
    <row r="70" spans="5:9" ht="21" customHeight="1">
      <c r="E70" s="323"/>
      <c r="F70" s="172" t="s">
        <v>1355</v>
      </c>
      <c r="G70" s="173" t="s">
        <v>1326</v>
      </c>
      <c r="H70" s="72" t="s">
        <v>190</v>
      </c>
      <c r="I70" s="323"/>
    </row>
    <row r="71" spans="5:9" ht="21" customHeight="1">
      <c r="E71" s="323"/>
      <c r="F71" s="174" t="s">
        <v>1346</v>
      </c>
      <c r="G71" s="175" t="s">
        <v>1326</v>
      </c>
      <c r="H71" s="74" t="s">
        <v>190</v>
      </c>
      <c r="I71" s="323"/>
    </row>
    <row r="72" spans="5:9" ht="21" customHeight="1">
      <c r="E72" s="323"/>
      <c r="F72" s="323"/>
      <c r="G72" s="323"/>
      <c r="H72" s="323"/>
      <c r="I72" s="323"/>
    </row>
  </sheetData>
  <sheetProtection algorithmName="SHA-512" hashValue="L+86mO7IksAnhV0WLDjx5B6Xi8NAXyygWHj+AfGRITI+ksxXC0STHMT0ftwSfmfjtOO54PfDcWKYTi49UvdV5w==" saltValue="eRCEXvtC0WZAygCRX5dGEQ==" spinCount="100000" sheet="1" objects="1" scenarios="1" selectLockedCells="1"/>
  <protectedRanges>
    <protectedRange sqref="O5:O9 S5:S7" name="範囲1_6_1_2_3"/>
    <protectedRange sqref="H60 H15" name="範囲1_6_1_2_4_1"/>
    <protectedRange sqref="H25 H70 H17:H18 H62:H63" name="範囲1_6_1_5_1_1"/>
    <protectedRange sqref="D35 H22 H67" name="範囲1_6_1_5_1_2"/>
    <protectedRange sqref="H23 H68" name="範囲1_6_1_2_4_1_1"/>
    <protectedRange sqref="H26 H71" name="範囲1_6_1_2_4_1_2"/>
  </protectedRanges>
  <dataConsolidate/>
  <mergeCells count="16">
    <mergeCell ref="F29:H40"/>
    <mergeCell ref="B41:H41"/>
    <mergeCell ref="R26:S26"/>
    <mergeCell ref="Q22:S22"/>
    <mergeCell ref="R23:S23"/>
    <mergeCell ref="M22:O23"/>
    <mergeCell ref="N24:O24"/>
    <mergeCell ref="F28:H28"/>
    <mergeCell ref="L30:Q32"/>
    <mergeCell ref="C1:H1"/>
    <mergeCell ref="Q20:S21"/>
    <mergeCell ref="Q24:S25"/>
    <mergeCell ref="M21:O21"/>
    <mergeCell ref="M20:O20"/>
    <mergeCell ref="L1:Q1"/>
    <mergeCell ref="L15:Q17"/>
  </mergeCells>
  <phoneticPr fontId="8"/>
  <conditionalFormatting sqref="D18">
    <cfRule type="cellIs" dxfId="75" priority="120" operator="equal">
      <formula>"会員証カード番号（16桁）"</formula>
    </cfRule>
  </conditionalFormatting>
  <conditionalFormatting sqref="D19">
    <cfRule type="cellIs" dxfId="74" priority="119" operator="equal">
      <formula>"ご登録の電話番号"</formula>
    </cfRule>
  </conditionalFormatting>
  <conditionalFormatting sqref="D20">
    <cfRule type="cellIs" dxfId="73" priority="118" operator="equal">
      <formula>"アプリ名義のお名前"</formula>
    </cfRule>
  </conditionalFormatting>
  <conditionalFormatting sqref="D33">
    <cfRule type="cellIs" dxfId="72" priority="143" operator="notEqual">
      <formula>"選択もしくはご入力ください"</formula>
    </cfRule>
  </conditionalFormatting>
  <conditionalFormatting sqref="H4">
    <cfRule type="cellIs" dxfId="71" priority="89" operator="equal">
      <formula>"原則4日前までにご注文ください"</formula>
    </cfRule>
  </conditionalFormatting>
  <conditionalFormatting sqref="H5">
    <cfRule type="cellIs" dxfId="70" priority="92" operator="notEqual">
      <formula>"選択してください"</formula>
    </cfRule>
  </conditionalFormatting>
  <conditionalFormatting sqref="H6">
    <cfRule type="cellIs" dxfId="69" priority="91" operator="notEqual">
      <formula>"選択もしくはご入力ください"</formula>
    </cfRule>
  </conditionalFormatting>
  <conditionalFormatting sqref="H8">
    <cfRule type="cellIs" dxfId="68" priority="41" operator="equal">
      <formula>"数字のみ入力"</formula>
    </cfRule>
    <cfRule type="cellIs" dxfId="67" priority="42" operator="notEqual">
      <formula>"数字のみ入力してください"</formula>
    </cfRule>
  </conditionalFormatting>
  <conditionalFormatting sqref="H9:H10">
    <cfRule type="cellIs" dxfId="66" priority="39" operator="equal">
      <formula>"都道府県"</formula>
    </cfRule>
  </conditionalFormatting>
  <conditionalFormatting sqref="H9:H19">
    <cfRule type="cellIs" dxfId="65" priority="40" operator="notEqual">
      <formula>"選択してください"</formula>
    </cfRule>
  </conditionalFormatting>
  <conditionalFormatting sqref="H10">
    <cfRule type="cellIs" dxfId="64" priority="38" operator="equal">
      <formula>"市区町村"</formula>
    </cfRule>
  </conditionalFormatting>
  <conditionalFormatting sqref="H20:H23">
    <cfRule type="cellIs" dxfId="63" priority="90" operator="notEqual">
      <formula>"選択してください"</formula>
    </cfRule>
  </conditionalFormatting>
  <conditionalFormatting sqref="H23">
    <cfRule type="cellIs" dxfId="62" priority="88" operator="equal">
      <formula>"選択もしくはご入力ください"</formula>
    </cfRule>
  </conditionalFormatting>
  <conditionalFormatting sqref="H24:H26">
    <cfRule type="cellIs" dxfId="61" priority="66" operator="notEqual">
      <formula>"選択してください"</formula>
    </cfRule>
  </conditionalFormatting>
  <conditionalFormatting sqref="H49">
    <cfRule type="cellIs" dxfId="60" priority="30" operator="equal">
      <formula>"原則4日前までにご注文ください"</formula>
    </cfRule>
  </conditionalFormatting>
  <conditionalFormatting sqref="H50">
    <cfRule type="cellIs" dxfId="59" priority="31" operator="notEqual">
      <formula>"選択してください"</formula>
    </cfRule>
  </conditionalFormatting>
  <conditionalFormatting sqref="H51">
    <cfRule type="cellIs" dxfId="58" priority="37" operator="notEqual">
      <formula>"選択もしくはご入力ください"</formula>
    </cfRule>
  </conditionalFormatting>
  <conditionalFormatting sqref="H53">
    <cfRule type="cellIs" dxfId="57" priority="35" operator="equal">
      <formula>"数字のみ入力"</formula>
    </cfRule>
    <cfRule type="cellIs" dxfId="56" priority="36" operator="notEqual">
      <formula>"数字のみ入力してください"</formula>
    </cfRule>
  </conditionalFormatting>
  <conditionalFormatting sqref="H54:H55">
    <cfRule type="cellIs" dxfId="55" priority="33" operator="equal">
      <formula>"都道府県"</formula>
    </cfRule>
  </conditionalFormatting>
  <conditionalFormatting sqref="H54:H62">
    <cfRule type="cellIs" dxfId="54" priority="34" operator="notEqual">
      <formula>"選択してください"</formula>
    </cfRule>
  </conditionalFormatting>
  <conditionalFormatting sqref="H55">
    <cfRule type="cellIs" dxfId="53" priority="32" operator="equal">
      <formula>"市区町村"</formula>
    </cfRule>
  </conditionalFormatting>
  <conditionalFormatting sqref="H63">
    <cfRule type="cellIs" dxfId="52" priority="26" operator="notEqual">
      <formula>"選択してください"</formula>
    </cfRule>
  </conditionalFormatting>
  <conditionalFormatting sqref="H64:H68">
    <cfRule type="cellIs" dxfId="51" priority="29" operator="notEqual">
      <formula>"選択してください"</formula>
    </cfRule>
  </conditionalFormatting>
  <conditionalFormatting sqref="H68">
    <cfRule type="cellIs" dxfId="50" priority="28" operator="equal">
      <formula>"選択もしくはご入力ください"</formula>
    </cfRule>
  </conditionalFormatting>
  <conditionalFormatting sqref="H69:H71">
    <cfRule type="cellIs" dxfId="49" priority="27" operator="notEqual">
      <formula>"選択してください"</formula>
    </cfRule>
  </conditionalFormatting>
  <conditionalFormatting sqref="M5:N5">
    <cfRule type="cellIs" dxfId="48" priority="151" operator="equal">
      <formula>"選択してください"</formula>
    </cfRule>
  </conditionalFormatting>
  <conditionalFormatting sqref="M22:O25">
    <cfRule type="expression" dxfId="47" priority="133">
      <formula>$H$25="茶色"</formula>
    </cfRule>
  </conditionalFormatting>
  <conditionalFormatting sqref="O10">
    <cfRule type="cellIs" dxfId="46" priority="50" operator="equal">
      <formula>"配送不可"</formula>
    </cfRule>
    <cfRule type="cellIs" dxfId="45" priority="51" operator="equal">
      <formula>"配送可能"</formula>
    </cfRule>
    <cfRule type="cellIs" dxfId="44" priority="52" operator="equal">
      <formula>"お届け不可"</formula>
    </cfRule>
    <cfRule type="cellIs" dxfId="43" priority="53" operator="equal">
      <formula>"お届け可能"</formula>
    </cfRule>
  </conditionalFormatting>
  <conditionalFormatting sqref="Q20 M20:O25">
    <cfRule type="expression" dxfId="42" priority="131">
      <formula>$H$25="クリーム"</formula>
    </cfRule>
    <cfRule type="expression" dxfId="41" priority="134">
      <formula>$H$25="茶色"</formula>
    </cfRule>
  </conditionalFormatting>
  <conditionalFormatting sqref="Q20 M21:O21">
    <cfRule type="expression" dxfId="40" priority="132">
      <formula>$H$25="茶色"</formula>
    </cfRule>
  </conditionalFormatting>
  <conditionalFormatting sqref="Q22">
    <cfRule type="expression" dxfId="39" priority="121">
      <formula>$H$25="クリーム"</formula>
    </cfRule>
    <cfRule type="expression" dxfId="38" priority="122">
      <formula>$H$25="茶色"</formula>
    </cfRule>
    <cfRule type="expression" dxfId="37" priority="123">
      <formula>$H$25="茶色"</formula>
    </cfRule>
  </conditionalFormatting>
  <conditionalFormatting sqref="Q5:R5">
    <cfRule type="cellIs" dxfId="36" priority="87" operator="equal">
      <formula>"選択してください"</formula>
    </cfRule>
  </conditionalFormatting>
  <conditionalFormatting sqref="Q23:S27">
    <cfRule type="expression" dxfId="35" priority="124">
      <formula>$H$25="クリーム"</formula>
    </cfRule>
    <cfRule type="expression" dxfId="34" priority="125">
      <formula>$H$25="茶色"</formula>
    </cfRule>
    <cfRule type="expression" dxfId="33" priority="126">
      <formula>$H$25="茶色"</formula>
    </cfRule>
  </conditionalFormatting>
  <conditionalFormatting sqref="S9:S11">
    <cfRule type="cellIs" dxfId="32" priority="76" operator="equal">
      <formula>"お届け不可"</formula>
    </cfRule>
    <cfRule type="cellIs" dxfId="31" priority="77" operator="equal">
      <formula>"お届け可能"</formula>
    </cfRule>
  </conditionalFormatting>
  <dataValidations count="17">
    <dataValidation type="list" errorStyle="information" allowBlank="1" promptTitle="雰囲気" prompt="_x000a_ご希望の雰囲気を選択してください。_x000a__x000a_選択肢に当てはまるものが無い場合は入力をしてください。_x000a_" sqref="H17 H62" xr:uid="{04120522-0E88-40BC-9F05-2A790288F549}">
      <formula1>"おまかせ,華やか,シンプル, 優しく,可愛く,シック,スタイリッシュ,カッコよく"</formula1>
    </dataValidation>
    <dataValidation type="list" errorStyle="information" allowBlank="1" showInputMessage="1" sqref="H50" xr:uid="{877D104F-2972-4C09-AE43-CEC0F77E5A0A}">
      <formula1>"午前中,12:00～14:00,14:00～16:00,16:00～18:00,18:00～20:00,19:00～21:00,20:00～21:00,希望無し"</formula1>
    </dataValidation>
    <dataValidation type="list" errorStyle="warning" allowBlank="1" showInputMessage="1" errorTitle="お願い" error="選択項目から選んでください" sqref="H16 H61" xr:uid="{AA7BD173-6C72-43E9-8489-99BEAB2EA6F5}">
      <formula1>"おまかせ,大きめ,中,小さめ"</formula1>
    </dataValidation>
    <dataValidation type="list" errorStyle="information" allowBlank="1" showInputMessage="1" sqref="H11:H12 H56:H57" xr:uid="{DD033335-4BD2-408A-B05D-5E82937A0567}">
      <formula1>"予算に含める,予算に含めない"</formula1>
    </dataValidation>
    <dataValidation type="list" errorStyle="warning" allowBlank="1" showInputMessage="1" errorTitle="お願い" error="選択項目から選んでください" promptTitle="有無" prompt="_x000a_祝札をお付けするか否かを選択してください。" sqref="H22 H67" xr:uid="{420DD460-D7B6-49D9-AAE0-2A35B8F539C5}">
      <formula1>"祝札を付ける,祝札不要"</formula1>
    </dataValidation>
    <dataValidation type="list" errorStyle="information" allowBlank="1" showInputMessage="1" promptTitle="表書き表記" prompt="_x000a_祝札の頭に表記される文字を選択してください。_x000a__x000a_選択肢に当てはまるものが無い場合は入力をしてください。_x000a_" sqref="H23 H68" xr:uid="{F0784D0B-72C4-49AA-9C8F-FD662EAFC2A6}">
      <formula1>"Congratulations!,御祝,祝 御移転,祝 御開店,祝 御開業,おまかせ,ご希望の表記があればご入力ください"</formula1>
    </dataValidation>
    <dataValidation type="list" errorStyle="information" allowBlank="1" showInputMessage="1" promptTitle="ロゴ入れ" prompt="_x000a_祝札に御社のロゴマークを入れるか否かをご選択ください。_x000a__x000a_ロゴ入れをご希望される場合は、ロゴのJPEGデータをお送りください。_x000a_" sqref="H26 H71" xr:uid="{CC148460-FD65-4249-9E6B-F43B685DAF6E}">
      <formula1>"会社ロゴを加える（ロゴのJPEGデータをご支給ください）,ロゴは必要なし"</formula1>
    </dataValidation>
    <dataValidation type="list" errorStyle="information" allowBlank="1" showInputMessage="1" errorTitle="お願い" promptTitle="お色味" prompt="_x000a_迷われる場合は、【白】がお勧めです" sqref="H25 H70" xr:uid="{D927210A-2549-49A4-B9E4-8B15292ED767}">
      <formula1>"白,茶色,クリーム"</formula1>
    </dataValidation>
    <dataValidation type="list" allowBlank="1" sqref="D33" xr:uid="{6D88CC2E-EA74-4368-93B8-6955302329A4}">
      <formula1>"お祝い,ご移転お祝い,ご就任お祝い,ご開店お祝い,お誕生日,お悔やみ,その他"</formula1>
    </dataValidation>
    <dataValidation allowBlank="1" sqref="H6 H51" xr:uid="{C09096FA-DDE5-408C-B197-5A73AA725BD5}"/>
    <dataValidation errorStyle="information" allowBlank="1" showInputMessage="1" prompt="🔴　：　目黒区_x000a_❌　：　目黒区中町_x000a__x000a_◯◯区　までを入力してください" sqref="H10 H55" xr:uid="{044DCD0D-C14A-4CDD-8864-154C0467D84E}"/>
    <dataValidation errorStyle="information" allowBlank="1" showInputMessage="1" prompt="お届け先都道府県をご入力いただくと_x000a_正しい宅配料金が_x000a_右の「お見積り」に表示されます。" sqref="H9 H54" xr:uid="{3FF708A2-F577-4C95-BB8D-4ABB5239437E}"/>
    <dataValidation type="list" errorStyle="warning" allowBlank="1" showInputMessage="1" errorTitle="お願い" error="選択項目から選んでください" promptTitle="メッセージカード" prompt="_x000a_メッセージカードを商品に同送することができます_x000a_ご希望の内容を選択してください。_x000a__x000a_①代筆依頼_x000a_（メッセージ文を『カード』シートにご入力ください）_x000a__x000a_②お客様ご用意_x000a_（納品3日前までに郵送でお送りください）_x000a__x000a_③メッセージカード不要_x000a_" sqref="H64" xr:uid="{CE758D04-ADAA-48CE-8709-B6FB187067B2}">
      <formula1>"代筆依頼（メッセージを専用シートにご入力ください）,お客様ご用意（納品3日前までに郵送でお送りください）,不要"</formula1>
    </dataValidation>
    <dataValidation type="list" allowBlank="1" showInputMessage="1" showErrorMessage="1" promptTitle="お宛名表記" prompt="_x000a_祝札の記載内容を選択してください。_x000a__x000a_送り主様名は基本的に 「会社名・役職・氏名」を入れています。_x000a__x000a_会社名のみの表記が宜しい場合等は、必ずその旨を備考欄にご記入ください。" sqref="H24 H69" xr:uid="{58010717-5532-44DF-A749-D0EAB5F5458E}">
      <formula1>"送り主名のみ記入,お届け先名、送り主名両方入れる,その他（備考にご記入ください）"</formula1>
    </dataValidation>
    <dataValidation type="list" errorStyle="information" allowBlank="1" showErrorMessage="1" errorTitle="お願い" error="選択肢からご選択ください" promptTitle="お色味" prompt="_x000a_ご希望のお色味を選択してください。_x000a__x000a_選択肢に当てはまるものが無い場合は入力をしてください。_x000a_" sqref="H18 H63" xr:uid="{64B0D37B-D776-432D-93A4-A184689823A4}">
      <formula1>"おまかせ,ホワイト・グリーン,パープル,レッド,ピンク,イエロー,オレンジ,ブルー（入荷が無い場合は紫で代用いたします）"</formula1>
    </dataValidation>
    <dataValidation type="list" errorStyle="warning" allowBlank="1" errorTitle="お願い" error="選択項目から選んでください" promptTitle="メッセージカード" prompt="_x000a_メッセージカードを商品に同送することができます_x000a_ご希望の内容を選択してください。_x000a__x000a_①代筆依頼_x000a_（メッセージ文を『カード』シートにご入力ください）_x000a__x000a_②お客様ご用意_x000a_（納品3日前までに郵送でお送りください）_x000a__x000a_③メッセージカード不要_x000a_" sqref="H19" xr:uid="{44E27928-ADD4-491E-9D89-239DA226D646}">
      <formula1>"代筆依頼（メッセージを専用シートにご入力ください）,お客様ご用意（納品3日前までに郵送でお送りください）,不要"</formula1>
    </dataValidation>
    <dataValidation type="list" errorStyle="information" allowBlank="1" showInputMessage="1" sqref="H5" xr:uid="{FEBE5CAD-F20C-4F0C-BAA5-3E880986627E}">
      <formula1>"午前中,12:00～14:00,14:00～16:00,16:00～18:00,18:00～20:00,19:00～21:00,希望無し"</formula1>
    </dataValidation>
  </dataValidations>
  <printOptions horizontalCentered="1"/>
  <pageMargins left="0.15748031496062992" right="0.23622047244094491" top="0.59055118110236227" bottom="0.19685039370078741" header="0.11811023622047245" footer="0.15748031496062992"/>
  <pageSetup paperSize="9" scale="74" orientation="portrait" horizontalDpi="4294967293" r:id="rId1"/>
  <headerFooter alignWithMargins="0"/>
  <colBreaks count="1" manualBreakCount="1">
    <brk id="20" min="1" max="35" man="1"/>
  </colBreaks>
  <drawing r:id="rId2"/>
  <legacyDrawing r:id="rId3"/>
  <mc:AlternateContent xmlns:mc="http://schemas.openxmlformats.org/markup-compatibility/2006">
    <mc:Choice Requires="x14">
      <controls>
        <mc:AlternateContent xmlns:mc="http://schemas.openxmlformats.org/markup-compatibility/2006">
          <mc:Choice Requires="x14">
            <control shapeId="3133" r:id="rId4" name="Check Box 61">
              <controlPr defaultSize="0" autoFill="0" autoLine="0" autoPict="0">
                <anchor moveWithCells="1">
                  <from>
                    <xdr:col>3</xdr:col>
                    <xdr:colOff>476250</xdr:colOff>
                    <xdr:row>39</xdr:row>
                    <xdr:rowOff>28575</xdr:rowOff>
                  </from>
                  <to>
                    <xdr:col>3</xdr:col>
                    <xdr:colOff>781050</xdr:colOff>
                    <xdr:row>39</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errorStyle="information" allowBlank="1" promptTitle="品名" prompt="_x000a_品名を選択してください。_x000a__x000a_選択肢に当てはまるものが無い場合は入力をしてください。_x000a_" xr:uid="{AD623D83-D5B7-43CE-A0F9-AE6C46F71E2A}">
          <x14:formula1>
            <xm:f>配送!$AH$4:$AH$29</xm:f>
          </x14:formula1>
          <xm:sqref>H60</xm:sqref>
        </x14:dataValidation>
        <x14:dataValidation type="list" errorStyle="information" allowBlank="1" promptTitle="品名" prompt="_x000a_品名を選択してください。_x000a__x000a_選択肢に当てはまるものが無い場合は入力をしてください。_x000a_" xr:uid="{E6B0F342-CD23-4DCE-9A87-8C9005FDFEDA}">
          <x14:formula1>
            <xm:f>配送!$AH$4:$AH$22</xm:f>
          </x14:formula1>
          <xm:sqref>H15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F08A0-CD65-4E0F-9FA8-0E3A75963F9B}">
  <sheetPr codeName="Sheet2">
    <tabColor theme="5" tint="-0.249977111117893"/>
  </sheetPr>
  <dimension ref="A1:BC49"/>
  <sheetViews>
    <sheetView zoomScaleNormal="100" workbookViewId="0">
      <selection activeCell="D32" sqref="D32"/>
    </sheetView>
  </sheetViews>
  <sheetFormatPr defaultColWidth="2.5" defaultRowHeight="21" customHeight="1"/>
  <cols>
    <col min="1" max="1" width="2.5" style="275"/>
    <col min="2" max="2" width="2.5" style="275" customWidth="1"/>
    <col min="3" max="3" width="10.5" style="276" customWidth="1"/>
    <col min="4" max="4" width="50.5" style="275" customWidth="1"/>
    <col min="5" max="5" width="5.25" style="275" customWidth="1"/>
    <col min="6" max="6" width="15.375" style="275" customWidth="1"/>
    <col min="7" max="7" width="0.875" style="275" customWidth="1"/>
    <col min="8" max="9" width="5.75" style="275" customWidth="1"/>
    <col min="10" max="10" width="11.875" style="275" customWidth="1"/>
    <col min="11" max="11" width="0.875" style="275" customWidth="1"/>
    <col min="12" max="13" width="11.875" style="275" customWidth="1"/>
    <col min="14" max="14" width="3.125" style="275" customWidth="1"/>
    <col min="15" max="15" width="2.25" style="275" customWidth="1"/>
    <col min="16" max="16" width="2.25" style="109" customWidth="1"/>
    <col min="17" max="17" width="2.5" style="109" customWidth="1"/>
    <col min="18" max="18" width="30.625" style="367" hidden="1" customWidth="1"/>
    <col min="19" max="19" width="8.375" style="367" hidden="1" customWidth="1"/>
    <col min="20" max="20" width="10.25" style="109" customWidth="1"/>
    <col min="21" max="22" width="8" style="109" customWidth="1"/>
    <col min="23" max="24" width="7.625" style="109" customWidth="1"/>
    <col min="25" max="37" width="8" style="109" customWidth="1"/>
    <col min="38" max="38" width="2.5" style="109" customWidth="1"/>
    <col min="39" max="39" width="2.25" style="109" customWidth="1"/>
    <col min="40" max="42" width="12.25" style="121" hidden="1" customWidth="1"/>
    <col min="43" max="43" width="3.5" style="121" hidden="1" customWidth="1"/>
    <col min="44" max="46" width="12.25" style="121" hidden="1" customWidth="1"/>
    <col min="47" max="47" width="2.5" style="121" hidden="1" customWidth="1"/>
    <col min="48" max="48" width="10.5" style="127" hidden="1" customWidth="1"/>
    <col min="49" max="49" width="50.5" style="127" hidden="1" customWidth="1"/>
    <col min="50" max="51" width="2.5" style="121" hidden="1" customWidth="1"/>
    <col min="52" max="52" width="2.625" style="121" hidden="1" customWidth="1"/>
    <col min="53" max="55" width="2.5" style="121" hidden="1" customWidth="1"/>
    <col min="56" max="16384" width="2.5" style="121"/>
  </cols>
  <sheetData>
    <row r="1" spans="1:55" ht="77.25" customHeight="1">
      <c r="C1" s="645" t="s">
        <v>1481</v>
      </c>
      <c r="D1" s="646"/>
      <c r="E1" s="646"/>
      <c r="F1" s="646"/>
      <c r="G1" s="646"/>
      <c r="H1" s="646"/>
      <c r="R1" s="109"/>
      <c r="S1" s="109"/>
      <c r="T1" s="647" t="s">
        <v>1482</v>
      </c>
      <c r="U1" s="647"/>
      <c r="V1" s="647"/>
      <c r="W1" s="647"/>
      <c r="X1" s="647"/>
      <c r="Y1" s="647"/>
      <c r="Z1" s="647"/>
      <c r="AA1" s="647"/>
      <c r="AB1" s="647"/>
      <c r="AC1" s="647"/>
      <c r="AD1" s="647"/>
      <c r="AE1" s="647"/>
      <c r="AF1" s="647"/>
      <c r="AG1" s="647"/>
      <c r="AN1" s="109"/>
      <c r="AO1" s="109"/>
      <c r="AP1" s="109"/>
      <c r="AQ1" s="109"/>
      <c r="AR1" s="109"/>
      <c r="AS1" s="109"/>
      <c r="AT1" s="109"/>
      <c r="AV1" s="110"/>
      <c r="AW1" s="110"/>
    </row>
    <row r="2" spans="1:55" ht="21" customHeight="1">
      <c r="B2" s="381"/>
      <c r="C2" s="382"/>
      <c r="D2" s="382"/>
      <c r="E2" s="381"/>
      <c r="F2" s="381"/>
      <c r="G2" s="383"/>
      <c r="H2" s="381"/>
      <c r="I2" s="381"/>
      <c r="J2" s="420" t="str">
        <f>I13&amp;"　"&amp;I4</f>
        <v>都道府県　選択してください</v>
      </c>
      <c r="K2" s="383"/>
      <c r="L2" s="383"/>
      <c r="M2" s="383"/>
      <c r="N2" s="381"/>
      <c r="O2" s="277"/>
      <c r="P2" s="110"/>
      <c r="Q2" s="381"/>
      <c r="R2" s="424"/>
      <c r="S2" s="424"/>
      <c r="T2" s="381"/>
      <c r="U2" s="381"/>
      <c r="V2" s="381"/>
      <c r="W2" s="381"/>
      <c r="X2" s="381"/>
      <c r="Y2" s="381"/>
      <c r="Z2" s="381"/>
      <c r="AA2" s="381"/>
      <c r="AB2" s="381"/>
      <c r="AC2" s="381"/>
      <c r="AD2" s="381"/>
      <c r="AE2" s="381"/>
      <c r="AF2" s="381"/>
      <c r="AG2" s="381"/>
      <c r="AH2" s="381"/>
      <c r="AI2" s="381"/>
      <c r="AJ2" s="381"/>
      <c r="AK2" s="381"/>
      <c r="AL2" s="381"/>
      <c r="AM2" s="110"/>
      <c r="AN2" s="122"/>
    </row>
    <row r="3" spans="1:55" ht="21" customHeight="1">
      <c r="B3" s="381"/>
      <c r="C3" s="384" t="s">
        <v>256</v>
      </c>
      <c r="D3" s="385" t="s">
        <v>1484</v>
      </c>
      <c r="E3" s="381"/>
      <c r="F3" s="384" t="s">
        <v>108</v>
      </c>
      <c r="G3" s="381"/>
      <c r="H3" s="384"/>
      <c r="I3" s="384"/>
      <c r="J3" s="381"/>
      <c r="K3" s="381"/>
      <c r="L3" s="381"/>
      <c r="M3" s="381"/>
      <c r="N3" s="381"/>
      <c r="O3" s="277"/>
      <c r="P3" s="110"/>
      <c r="Q3" s="381"/>
      <c r="R3" s="424"/>
      <c r="S3" s="424"/>
      <c r="T3" s="398" t="s">
        <v>108</v>
      </c>
      <c r="U3" s="381"/>
      <c r="V3" s="381"/>
      <c r="W3" s="381"/>
      <c r="X3" s="381"/>
      <c r="Y3" s="381"/>
      <c r="Z3" s="598" t="s">
        <v>1334</v>
      </c>
      <c r="AA3" s="599"/>
      <c r="AB3" s="599"/>
      <c r="AC3" s="599"/>
      <c r="AD3" s="599"/>
      <c r="AE3" s="599"/>
      <c r="AF3" s="599"/>
      <c r="AG3" s="599"/>
      <c r="AH3" s="599"/>
      <c r="AI3" s="600"/>
      <c r="AJ3" s="598" t="s">
        <v>1335</v>
      </c>
      <c r="AK3" s="600"/>
      <c r="AL3" s="381"/>
      <c r="AM3" s="110"/>
      <c r="AN3" s="176" t="s">
        <v>489</v>
      </c>
      <c r="AO3" s="123"/>
      <c r="AP3" s="123"/>
      <c r="AQ3" s="123"/>
      <c r="AR3" s="176" t="s">
        <v>490</v>
      </c>
      <c r="AV3" s="118" t="s">
        <v>5</v>
      </c>
      <c r="AW3" s="101"/>
      <c r="AX3" s="235" t="s">
        <v>1329</v>
      </c>
      <c r="AY3" s="240" t="s">
        <v>1326</v>
      </c>
      <c r="AZ3" s="612" t="s">
        <v>1412</v>
      </c>
      <c r="BA3" s="613"/>
      <c r="BB3" s="613"/>
      <c r="BC3" s="614"/>
    </row>
    <row r="4" spans="1:55" ht="21" customHeight="1">
      <c r="B4" s="381"/>
      <c r="C4" s="115" t="s">
        <v>5</v>
      </c>
      <c r="D4" s="101"/>
      <c r="E4" s="381"/>
      <c r="F4" s="254" t="s">
        <v>108</v>
      </c>
      <c r="G4" s="412"/>
      <c r="H4" s="234" t="s">
        <v>1326</v>
      </c>
      <c r="I4" s="623" t="s">
        <v>190</v>
      </c>
      <c r="J4" s="623"/>
      <c r="K4" s="623"/>
      <c r="L4" s="623"/>
      <c r="M4" s="624"/>
      <c r="N4" s="381"/>
      <c r="O4" s="277"/>
      <c r="P4" s="110"/>
      <c r="Q4" s="381"/>
      <c r="R4" s="425" t="s">
        <v>298</v>
      </c>
      <c r="S4" s="425" t="s">
        <v>498</v>
      </c>
      <c r="T4" s="143"/>
      <c r="U4" s="143" t="s">
        <v>479</v>
      </c>
      <c r="V4" s="143" t="s">
        <v>485</v>
      </c>
      <c r="W4" s="143" t="s">
        <v>297</v>
      </c>
      <c r="X4" s="143" t="s">
        <v>298</v>
      </c>
      <c r="Y4" s="437" t="s">
        <v>1323</v>
      </c>
      <c r="Z4" s="273" t="s">
        <v>1315</v>
      </c>
      <c r="AA4" s="273" t="s">
        <v>1316</v>
      </c>
      <c r="AB4" s="273" t="s">
        <v>1317</v>
      </c>
      <c r="AC4" s="273" t="s">
        <v>1318</v>
      </c>
      <c r="AD4" s="273" t="s">
        <v>1319</v>
      </c>
      <c r="AE4" s="273" t="s">
        <v>1320</v>
      </c>
      <c r="AF4" s="273" t="s">
        <v>241</v>
      </c>
      <c r="AG4" s="273" t="s">
        <v>1321</v>
      </c>
      <c r="AH4" s="273" t="s">
        <v>242</v>
      </c>
      <c r="AI4" s="273" t="s">
        <v>1322</v>
      </c>
      <c r="AJ4" s="273" t="s">
        <v>1336</v>
      </c>
      <c r="AK4" s="273" t="s">
        <v>1337</v>
      </c>
      <c r="AL4" s="381"/>
      <c r="AM4" s="110"/>
      <c r="AN4" s="178"/>
      <c r="AO4" s="179" t="s">
        <v>297</v>
      </c>
      <c r="AP4" s="111" t="s">
        <v>298</v>
      </c>
      <c r="AR4" s="178"/>
      <c r="AS4" s="179" t="s">
        <v>297</v>
      </c>
      <c r="AT4" s="111" t="s">
        <v>298</v>
      </c>
      <c r="AV4" s="119" t="s">
        <v>13</v>
      </c>
      <c r="AW4" s="102"/>
    </row>
    <row r="5" spans="1:55" ht="21" customHeight="1">
      <c r="B5" s="381"/>
      <c r="C5" s="116" t="s">
        <v>1413</v>
      </c>
      <c r="D5" s="102"/>
      <c r="E5" s="381"/>
      <c r="F5" s="255" t="s">
        <v>1328</v>
      </c>
      <c r="G5" s="412"/>
      <c r="H5" s="235" t="s">
        <v>1326</v>
      </c>
      <c r="I5" s="625" t="s">
        <v>1439</v>
      </c>
      <c r="J5" s="625"/>
      <c r="K5" s="625"/>
      <c r="L5" s="625"/>
      <c r="M5" s="626"/>
      <c r="N5" s="381"/>
      <c r="O5" s="277"/>
      <c r="P5" s="110"/>
      <c r="Q5" s="381"/>
      <c r="R5" s="426">
        <v>55000</v>
      </c>
      <c r="S5" s="427">
        <v>2750</v>
      </c>
      <c r="T5" s="601" t="s">
        <v>486</v>
      </c>
      <c r="U5" s="602" t="s">
        <v>480</v>
      </c>
      <c r="V5" s="144">
        <v>75</v>
      </c>
      <c r="W5" s="145">
        <v>50000</v>
      </c>
      <c r="X5" s="145">
        <v>55000</v>
      </c>
      <c r="Y5" s="438">
        <v>2750</v>
      </c>
      <c r="Z5" s="274">
        <v>4895</v>
      </c>
      <c r="AA5" s="274">
        <v>8745</v>
      </c>
      <c r="AB5" s="274">
        <v>6600</v>
      </c>
      <c r="AC5" s="274">
        <v>7095</v>
      </c>
      <c r="AD5" s="274">
        <v>6380</v>
      </c>
      <c r="AE5" s="274">
        <v>6380</v>
      </c>
      <c r="AF5" s="274">
        <v>7095</v>
      </c>
      <c r="AG5" s="274">
        <v>7095</v>
      </c>
      <c r="AH5" s="274">
        <v>7810</v>
      </c>
      <c r="AI5" s="274">
        <v>8690</v>
      </c>
      <c r="AJ5" s="274">
        <v>3850</v>
      </c>
      <c r="AK5" s="274">
        <v>5500</v>
      </c>
      <c r="AL5" s="381"/>
      <c r="AM5" s="110"/>
      <c r="AN5" s="180" t="s">
        <v>286</v>
      </c>
      <c r="AO5" s="82" t="e">
        <f>AP5/1.1</f>
        <v>#N/A</v>
      </c>
      <c r="AP5" s="83" t="e">
        <f>VLOOKUP(I4,R18:S28,2,FALSE)</f>
        <v>#N/A</v>
      </c>
      <c r="AR5" s="180" t="s">
        <v>286</v>
      </c>
      <c r="AS5" s="82" t="e">
        <f>AT5/1.1</f>
        <v>#N/A</v>
      </c>
      <c r="AT5" s="83" t="e">
        <f>VLOOKUP(I4,R18:S28,2,FALSE)</f>
        <v>#N/A</v>
      </c>
      <c r="AV5" s="119" t="s">
        <v>6</v>
      </c>
      <c r="AW5" s="102"/>
    </row>
    <row r="6" spans="1:55" s="123" customFormat="1" ht="21" customHeight="1">
      <c r="A6" s="278"/>
      <c r="B6" s="387"/>
      <c r="C6" s="116" t="s">
        <v>6</v>
      </c>
      <c r="D6" s="102"/>
      <c r="E6" s="387"/>
      <c r="F6" s="255" t="s">
        <v>1325</v>
      </c>
      <c r="G6" s="412"/>
      <c r="H6" s="235" t="s">
        <v>1326</v>
      </c>
      <c r="I6" s="625" t="s">
        <v>190</v>
      </c>
      <c r="J6" s="625"/>
      <c r="K6" s="625"/>
      <c r="L6" s="625"/>
      <c r="M6" s="626"/>
      <c r="N6" s="387"/>
      <c r="O6" s="279"/>
      <c r="P6" s="375"/>
      <c r="Q6" s="387"/>
      <c r="R6" s="426">
        <v>49500</v>
      </c>
      <c r="S6" s="427">
        <v>2750</v>
      </c>
      <c r="T6" s="601"/>
      <c r="U6" s="602"/>
      <c r="V6" s="144">
        <v>65</v>
      </c>
      <c r="W6" s="145">
        <v>45000</v>
      </c>
      <c r="X6" s="145">
        <v>49500</v>
      </c>
      <c r="Y6" s="438">
        <v>2750</v>
      </c>
      <c r="Z6" s="274">
        <v>4895</v>
      </c>
      <c r="AA6" s="274">
        <v>8745</v>
      </c>
      <c r="AB6" s="274">
        <v>6600</v>
      </c>
      <c r="AC6" s="274">
        <v>7095</v>
      </c>
      <c r="AD6" s="274">
        <v>6380</v>
      </c>
      <c r="AE6" s="274">
        <v>6380</v>
      </c>
      <c r="AF6" s="274">
        <v>7095</v>
      </c>
      <c r="AG6" s="274">
        <v>7095</v>
      </c>
      <c r="AH6" s="274">
        <v>7810</v>
      </c>
      <c r="AI6" s="274">
        <v>8690</v>
      </c>
      <c r="AJ6" s="274">
        <v>3850</v>
      </c>
      <c r="AK6" s="274">
        <v>5500</v>
      </c>
      <c r="AL6" s="387"/>
      <c r="AM6" s="375"/>
      <c r="AN6" s="181" t="s">
        <v>1324</v>
      </c>
      <c r="AO6" s="84" t="e">
        <f>AP6/1.1</f>
        <v>#N/A</v>
      </c>
      <c r="AP6" s="85" t="e">
        <f>VLOOKUP(AP5,R5:S15,2,FALSE)</f>
        <v>#N/A</v>
      </c>
      <c r="AQ6" s="121"/>
      <c r="AR6" s="181" t="s">
        <v>203</v>
      </c>
      <c r="AS6" s="84" t="e">
        <f>AT6/1.1</f>
        <v>#N/A</v>
      </c>
      <c r="AT6" s="85" t="e">
        <f>VLOOKUP(I14,配送!Y4:AA125,3,FALSE)</f>
        <v>#N/A</v>
      </c>
      <c r="AV6" s="119" t="s">
        <v>31</v>
      </c>
      <c r="AW6" s="102"/>
    </row>
    <row r="7" spans="1:55" ht="21" customHeight="1">
      <c r="B7" s="381"/>
      <c r="C7" s="116" t="s">
        <v>31</v>
      </c>
      <c r="D7" s="102"/>
      <c r="E7" s="381"/>
      <c r="F7" s="256" t="s">
        <v>1330</v>
      </c>
      <c r="G7" s="412"/>
      <c r="H7" s="236" t="s">
        <v>1326</v>
      </c>
      <c r="I7" s="579" t="s">
        <v>1439</v>
      </c>
      <c r="J7" s="579"/>
      <c r="K7" s="579"/>
      <c r="L7" s="579"/>
      <c r="M7" s="580"/>
      <c r="N7" s="381"/>
      <c r="O7" s="277"/>
      <c r="P7" s="110"/>
      <c r="Q7" s="381"/>
      <c r="R7" s="426">
        <v>41800</v>
      </c>
      <c r="S7" s="427">
        <v>2750</v>
      </c>
      <c r="T7" s="601"/>
      <c r="U7" s="602" t="s">
        <v>481</v>
      </c>
      <c r="V7" s="144" t="s">
        <v>482</v>
      </c>
      <c r="W7" s="145">
        <v>38000</v>
      </c>
      <c r="X7" s="145">
        <v>41800</v>
      </c>
      <c r="Y7" s="438">
        <v>2750</v>
      </c>
      <c r="Z7" s="274">
        <v>4895</v>
      </c>
      <c r="AA7" s="274">
        <v>8745</v>
      </c>
      <c r="AB7" s="274">
        <v>6600</v>
      </c>
      <c r="AC7" s="274">
        <v>7095</v>
      </c>
      <c r="AD7" s="274">
        <v>6380</v>
      </c>
      <c r="AE7" s="274">
        <v>6380</v>
      </c>
      <c r="AF7" s="274">
        <v>7095</v>
      </c>
      <c r="AG7" s="274">
        <v>7095</v>
      </c>
      <c r="AH7" s="274">
        <v>7810</v>
      </c>
      <c r="AI7" s="274">
        <v>8690</v>
      </c>
      <c r="AJ7" s="274">
        <v>3850</v>
      </c>
      <c r="AK7" s="274">
        <v>5500</v>
      </c>
      <c r="AL7" s="381"/>
      <c r="AM7" s="110"/>
      <c r="AN7" s="181" t="s">
        <v>294</v>
      </c>
      <c r="AO7" s="84" t="e">
        <f>AP7/1.1</f>
        <v>#N/A</v>
      </c>
      <c r="AP7" s="85" t="e">
        <f>VLOOKUP(J2,配送!AD4:AE1015,2,FALSE)</f>
        <v>#N/A</v>
      </c>
      <c r="AR7" s="182" t="s">
        <v>2</v>
      </c>
      <c r="AS7" s="86" t="e">
        <f>SUM(AS5:AS6)</f>
        <v>#N/A</v>
      </c>
      <c r="AT7" s="87" t="e">
        <f>SUM(AT5:AT6)</f>
        <v>#N/A</v>
      </c>
      <c r="AV7" s="119" t="s">
        <v>7</v>
      </c>
      <c r="AW7" s="103"/>
    </row>
    <row r="8" spans="1:55" ht="21" customHeight="1">
      <c r="B8" s="381"/>
      <c r="C8" s="116" t="s">
        <v>7</v>
      </c>
      <c r="D8" s="103"/>
      <c r="E8" s="381"/>
      <c r="F8" s="388"/>
      <c r="G8" s="388"/>
      <c r="H8" s="388"/>
      <c r="I8" s="388"/>
      <c r="J8" s="388"/>
      <c r="K8" s="388"/>
      <c r="L8" s="388"/>
      <c r="M8" s="381"/>
      <c r="N8" s="397"/>
      <c r="O8" s="280"/>
      <c r="P8" s="376"/>
      <c r="Q8" s="428"/>
      <c r="R8" s="426">
        <v>33000</v>
      </c>
      <c r="S8" s="427">
        <v>2750</v>
      </c>
      <c r="T8" s="601"/>
      <c r="U8" s="602"/>
      <c r="V8" s="144">
        <v>45</v>
      </c>
      <c r="W8" s="145">
        <v>30000</v>
      </c>
      <c r="X8" s="145">
        <v>33000</v>
      </c>
      <c r="Y8" s="438">
        <v>2750</v>
      </c>
      <c r="Z8" s="274">
        <v>3795</v>
      </c>
      <c r="AA8" s="274">
        <v>6985</v>
      </c>
      <c r="AB8" s="274">
        <v>5060</v>
      </c>
      <c r="AC8" s="274">
        <v>5390</v>
      </c>
      <c r="AD8" s="274">
        <v>4895</v>
      </c>
      <c r="AE8" s="274">
        <v>5005</v>
      </c>
      <c r="AF8" s="274">
        <v>5445</v>
      </c>
      <c r="AG8" s="274">
        <v>5445</v>
      </c>
      <c r="AH8" s="274">
        <v>5940</v>
      </c>
      <c r="AI8" s="274">
        <v>6545</v>
      </c>
      <c r="AJ8" s="274">
        <v>3850</v>
      </c>
      <c r="AK8" s="274">
        <v>5500</v>
      </c>
      <c r="AL8" s="381"/>
      <c r="AM8" s="376"/>
      <c r="AN8" s="182" t="s">
        <v>2</v>
      </c>
      <c r="AO8" s="86" t="e">
        <f>AP8/1.1</f>
        <v>#N/A</v>
      </c>
      <c r="AP8" s="87" t="e">
        <f>SUM(AP5:AP7)</f>
        <v>#N/A</v>
      </c>
      <c r="AR8" s="177" t="s">
        <v>502</v>
      </c>
      <c r="AV8" s="120" t="s">
        <v>32</v>
      </c>
      <c r="AW8" s="104"/>
    </row>
    <row r="9" spans="1:55" ht="21" customHeight="1">
      <c r="B9" s="381"/>
      <c r="C9" s="117" t="s">
        <v>32</v>
      </c>
      <c r="D9" s="104"/>
      <c r="E9" s="381"/>
      <c r="F9" s="388"/>
      <c r="G9" s="388"/>
      <c r="H9" s="388"/>
      <c r="I9" s="388"/>
      <c r="J9" s="388"/>
      <c r="K9" s="388"/>
      <c r="L9" s="388"/>
      <c r="M9" s="381"/>
      <c r="N9" s="397"/>
      <c r="O9" s="280"/>
      <c r="P9" s="376"/>
      <c r="Q9" s="428"/>
      <c r="R9" s="426">
        <v>27500</v>
      </c>
      <c r="S9" s="427">
        <v>2200</v>
      </c>
      <c r="T9" s="601"/>
      <c r="U9" s="602"/>
      <c r="V9" s="144">
        <v>39</v>
      </c>
      <c r="W9" s="145">
        <v>25000</v>
      </c>
      <c r="X9" s="145">
        <v>27500.000000000004</v>
      </c>
      <c r="Y9" s="438">
        <v>2200</v>
      </c>
      <c r="Z9" s="274">
        <v>3245</v>
      </c>
      <c r="AA9" s="274">
        <v>5500</v>
      </c>
      <c r="AB9" s="274">
        <v>4290</v>
      </c>
      <c r="AC9" s="274">
        <v>4565</v>
      </c>
      <c r="AD9" s="274">
        <v>4180</v>
      </c>
      <c r="AE9" s="274">
        <v>4180</v>
      </c>
      <c r="AF9" s="274">
        <v>4565</v>
      </c>
      <c r="AG9" s="274">
        <v>4565</v>
      </c>
      <c r="AH9" s="274">
        <v>5005</v>
      </c>
      <c r="AI9" s="274">
        <v>5500</v>
      </c>
      <c r="AJ9" s="274">
        <v>3850</v>
      </c>
      <c r="AK9" s="274">
        <v>5500</v>
      </c>
      <c r="AL9" s="381"/>
      <c r="AM9" s="376"/>
      <c r="AN9" s="122"/>
      <c r="AQ9" s="123"/>
      <c r="AR9" s="183" t="s">
        <v>467</v>
      </c>
      <c r="AS9" s="132" t="str">
        <f>I13</f>
        <v>都道府県</v>
      </c>
      <c r="AT9" s="111" t="e">
        <f>VLOOKUP(I13,配送!P4:W97,6,FALSE)</f>
        <v>#N/A</v>
      </c>
    </row>
    <row r="10" spans="1:55" ht="21" customHeight="1">
      <c r="B10" s="381"/>
      <c r="C10" s="386"/>
      <c r="D10" s="381"/>
      <c r="E10" s="381"/>
      <c r="F10" s="398" t="s">
        <v>1486</v>
      </c>
      <c r="G10" s="398"/>
      <c r="H10" s="398"/>
      <c r="I10" s="398"/>
      <c r="J10" s="398"/>
      <c r="K10" s="398"/>
      <c r="L10" s="398"/>
      <c r="M10" s="381"/>
      <c r="N10" s="397"/>
      <c r="O10" s="280"/>
      <c r="P10" s="376"/>
      <c r="Q10" s="428"/>
      <c r="R10" s="426">
        <v>22000</v>
      </c>
      <c r="S10" s="427">
        <v>2200</v>
      </c>
      <c r="T10" s="601"/>
      <c r="U10" s="602"/>
      <c r="V10" s="144">
        <v>33</v>
      </c>
      <c r="W10" s="145">
        <v>20000</v>
      </c>
      <c r="X10" s="145">
        <v>22000</v>
      </c>
      <c r="Y10" s="438">
        <v>2200</v>
      </c>
      <c r="Z10" s="274">
        <v>3245</v>
      </c>
      <c r="AA10" s="274">
        <v>5500</v>
      </c>
      <c r="AB10" s="274">
        <v>4290</v>
      </c>
      <c r="AC10" s="274">
        <v>4565</v>
      </c>
      <c r="AD10" s="274">
        <v>4180</v>
      </c>
      <c r="AE10" s="274">
        <v>4180</v>
      </c>
      <c r="AF10" s="274">
        <v>4565</v>
      </c>
      <c r="AG10" s="274">
        <v>4565</v>
      </c>
      <c r="AH10" s="274">
        <v>5005</v>
      </c>
      <c r="AI10" s="274">
        <v>5500</v>
      </c>
      <c r="AJ10" s="274">
        <v>3850</v>
      </c>
      <c r="AK10" s="274">
        <v>5500</v>
      </c>
      <c r="AL10" s="381"/>
      <c r="AM10" s="376"/>
      <c r="AN10" s="176"/>
      <c r="AQ10" s="123"/>
      <c r="AR10" s="183" t="s">
        <v>468</v>
      </c>
      <c r="AS10" s="132" t="str">
        <f>I14</f>
        <v>市区町村</v>
      </c>
      <c r="AT10" s="111" t="e">
        <f>VLOOKUP(I14,配送!Y4:AA125,2,FALSE)</f>
        <v>#N/A</v>
      </c>
      <c r="AV10" s="118" t="s">
        <v>5</v>
      </c>
      <c r="AW10" s="101"/>
    </row>
    <row r="11" spans="1:55" ht="21" customHeight="1">
      <c r="B11" s="381"/>
      <c r="C11" s="384" t="s">
        <v>296</v>
      </c>
      <c r="D11" s="381"/>
      <c r="E11" s="381"/>
      <c r="F11" s="257" t="s">
        <v>1348</v>
      </c>
      <c r="G11" s="413"/>
      <c r="H11" s="237" t="s">
        <v>1327</v>
      </c>
      <c r="I11" s="627"/>
      <c r="J11" s="628"/>
      <c r="K11" s="406"/>
      <c r="L11" s="404"/>
      <c r="M11" s="381"/>
      <c r="N11" s="397"/>
      <c r="O11" s="280"/>
      <c r="P11" s="376"/>
      <c r="Q11" s="428"/>
      <c r="R11" s="426">
        <v>20900</v>
      </c>
      <c r="S11" s="427">
        <v>2200</v>
      </c>
      <c r="T11" s="601"/>
      <c r="U11" s="143" t="s">
        <v>483</v>
      </c>
      <c r="V11" s="144">
        <v>20</v>
      </c>
      <c r="W11" s="145">
        <v>19000</v>
      </c>
      <c r="X11" s="145">
        <v>20900</v>
      </c>
      <c r="Y11" s="438">
        <v>2200</v>
      </c>
      <c r="Z11" s="274">
        <v>3245</v>
      </c>
      <c r="AA11" s="274">
        <v>5500</v>
      </c>
      <c r="AB11" s="274">
        <v>4290</v>
      </c>
      <c r="AC11" s="274">
        <v>4565</v>
      </c>
      <c r="AD11" s="274">
        <v>4180</v>
      </c>
      <c r="AE11" s="274">
        <v>4180</v>
      </c>
      <c r="AF11" s="274">
        <v>4565</v>
      </c>
      <c r="AG11" s="274">
        <v>4565</v>
      </c>
      <c r="AH11" s="274">
        <v>5005</v>
      </c>
      <c r="AI11" s="274">
        <v>5500</v>
      </c>
      <c r="AJ11" s="274">
        <v>3850</v>
      </c>
      <c r="AK11" s="274">
        <v>5500</v>
      </c>
      <c r="AL11" s="381"/>
      <c r="AM11" s="376"/>
      <c r="AQ11" s="123"/>
      <c r="AR11" s="183" t="s">
        <v>353</v>
      </c>
      <c r="AS11" s="132" t="e">
        <f>AT5</f>
        <v>#N/A</v>
      </c>
      <c r="AT11" s="111" t="e">
        <f>IF(AND(AS11&gt;=22000),"お届け可能","お届け不可")</f>
        <v>#N/A</v>
      </c>
      <c r="AV11" s="119" t="s">
        <v>13</v>
      </c>
      <c r="AW11" s="102"/>
    </row>
    <row r="12" spans="1:55" ht="21" customHeight="1">
      <c r="B12" s="381"/>
      <c r="C12" s="115" t="s">
        <v>1414</v>
      </c>
      <c r="D12" s="101"/>
      <c r="E12" s="381"/>
      <c r="F12" s="258" t="s">
        <v>1349</v>
      </c>
      <c r="G12" s="414"/>
      <c r="H12" s="238" t="s">
        <v>1326</v>
      </c>
      <c r="I12" s="657" t="s">
        <v>1439</v>
      </c>
      <c r="J12" s="658"/>
      <c r="K12" s="407"/>
      <c r="L12" s="405"/>
      <c r="M12" s="381"/>
      <c r="N12" s="397"/>
      <c r="O12" s="280"/>
      <c r="P12" s="376"/>
      <c r="Q12" s="428"/>
      <c r="R12" s="426">
        <v>25300</v>
      </c>
      <c r="S12" s="427">
        <v>1100</v>
      </c>
      <c r="T12" s="601" t="s">
        <v>487</v>
      </c>
      <c r="U12" s="144" t="s">
        <v>484</v>
      </c>
      <c r="V12" s="144">
        <v>50</v>
      </c>
      <c r="W12" s="145">
        <v>23000</v>
      </c>
      <c r="X12" s="145">
        <v>25300.000000000004</v>
      </c>
      <c r="Y12" s="438">
        <v>1100</v>
      </c>
      <c r="Z12" s="274">
        <v>1705</v>
      </c>
      <c r="AA12" s="274">
        <v>2090</v>
      </c>
      <c r="AB12" s="274">
        <v>1705</v>
      </c>
      <c r="AC12" s="274">
        <v>1815</v>
      </c>
      <c r="AD12" s="274">
        <v>1705</v>
      </c>
      <c r="AE12" s="274">
        <v>1760</v>
      </c>
      <c r="AF12" s="274">
        <v>1870</v>
      </c>
      <c r="AG12" s="274">
        <v>1980</v>
      </c>
      <c r="AH12" s="274">
        <v>2090</v>
      </c>
      <c r="AI12" s="274">
        <v>2090</v>
      </c>
      <c r="AJ12" s="274">
        <v>3850</v>
      </c>
      <c r="AK12" s="274">
        <v>5500</v>
      </c>
      <c r="AL12" s="381"/>
      <c r="AM12" s="376"/>
      <c r="AQ12" s="123"/>
      <c r="AR12" s="177" t="s">
        <v>499</v>
      </c>
      <c r="AV12" s="119" t="s">
        <v>6</v>
      </c>
      <c r="AW12" s="102"/>
    </row>
    <row r="13" spans="1:55" ht="21" customHeight="1">
      <c r="B13" s="381"/>
      <c r="C13" s="116" t="s">
        <v>6</v>
      </c>
      <c r="D13" s="102"/>
      <c r="E13" s="381"/>
      <c r="F13" s="257" t="s">
        <v>285</v>
      </c>
      <c r="G13" s="415"/>
      <c r="H13" s="237" t="s">
        <v>1327</v>
      </c>
      <c r="I13" s="659" t="s">
        <v>258</v>
      </c>
      <c r="J13" s="660"/>
      <c r="K13" s="381"/>
      <c r="L13" s="651" t="e">
        <f>VLOOKUP(I13,配送!P4:W97,8,FALSE)</f>
        <v>#N/A</v>
      </c>
      <c r="M13" s="652"/>
      <c r="N13" s="397"/>
      <c r="O13" s="280"/>
      <c r="P13" s="376"/>
      <c r="Q13" s="428"/>
      <c r="R13" s="426">
        <v>16500</v>
      </c>
      <c r="S13" s="427">
        <v>1100</v>
      </c>
      <c r="T13" s="601"/>
      <c r="U13" s="611" t="s">
        <v>481</v>
      </c>
      <c r="V13" s="144">
        <v>42</v>
      </c>
      <c r="W13" s="145">
        <v>15000</v>
      </c>
      <c r="X13" s="145">
        <v>16500</v>
      </c>
      <c r="Y13" s="438">
        <v>1100</v>
      </c>
      <c r="Z13" s="274">
        <v>1705</v>
      </c>
      <c r="AA13" s="274">
        <v>2090</v>
      </c>
      <c r="AB13" s="274">
        <v>1705</v>
      </c>
      <c r="AC13" s="274">
        <v>1815</v>
      </c>
      <c r="AD13" s="274">
        <v>1705</v>
      </c>
      <c r="AE13" s="274">
        <v>1760</v>
      </c>
      <c r="AF13" s="274">
        <v>1870</v>
      </c>
      <c r="AG13" s="274">
        <v>1980</v>
      </c>
      <c r="AH13" s="274">
        <v>2090</v>
      </c>
      <c r="AI13" s="274">
        <v>2090</v>
      </c>
      <c r="AJ13" s="274">
        <v>3850</v>
      </c>
      <c r="AK13" s="274">
        <v>5500</v>
      </c>
      <c r="AL13" s="381"/>
      <c r="AM13" s="376"/>
      <c r="AQ13" s="123"/>
      <c r="AR13" s="123"/>
      <c r="AS13" s="123"/>
      <c r="AT13" s="123"/>
      <c r="AV13" s="119" t="s">
        <v>31</v>
      </c>
      <c r="AW13" s="102"/>
    </row>
    <row r="14" spans="1:55" s="123" customFormat="1" ht="21" customHeight="1">
      <c r="A14" s="278"/>
      <c r="B14" s="387"/>
      <c r="C14" s="116" t="s">
        <v>4</v>
      </c>
      <c r="D14" s="102"/>
      <c r="E14" s="387"/>
      <c r="F14" s="259" t="s">
        <v>488</v>
      </c>
      <c r="G14" s="415"/>
      <c r="H14" s="239" t="s">
        <v>1327</v>
      </c>
      <c r="I14" s="661" t="s">
        <v>354</v>
      </c>
      <c r="J14" s="662"/>
      <c r="K14" s="387"/>
      <c r="L14" s="653" t="e">
        <f>VLOOKUP(I14,配送!Y4:AA125,2,FALSE)</f>
        <v>#N/A</v>
      </c>
      <c r="M14" s="654"/>
      <c r="N14" s="399"/>
      <c r="O14" s="281"/>
      <c r="P14" s="377"/>
      <c r="Q14" s="429"/>
      <c r="R14" s="426">
        <v>14300</v>
      </c>
      <c r="S14" s="427">
        <v>990</v>
      </c>
      <c r="T14" s="601"/>
      <c r="U14" s="611"/>
      <c r="V14" s="144">
        <v>33</v>
      </c>
      <c r="W14" s="145">
        <v>13000</v>
      </c>
      <c r="X14" s="145">
        <v>14300.000000000002</v>
      </c>
      <c r="Y14" s="438">
        <v>990</v>
      </c>
      <c r="Z14" s="274">
        <v>1375</v>
      </c>
      <c r="AA14" s="274">
        <v>1760</v>
      </c>
      <c r="AB14" s="274">
        <v>1375</v>
      </c>
      <c r="AC14" s="274">
        <v>1485</v>
      </c>
      <c r="AD14" s="274">
        <v>1375</v>
      </c>
      <c r="AE14" s="274">
        <v>1430</v>
      </c>
      <c r="AF14" s="274">
        <v>1540</v>
      </c>
      <c r="AG14" s="274">
        <v>1650</v>
      </c>
      <c r="AH14" s="274">
        <v>1760</v>
      </c>
      <c r="AI14" s="274">
        <v>1760</v>
      </c>
      <c r="AJ14" s="274">
        <v>3850</v>
      </c>
      <c r="AK14" s="274">
        <v>5500</v>
      </c>
      <c r="AL14" s="387"/>
      <c r="AM14" s="377"/>
      <c r="AV14" s="119" t="s">
        <v>7</v>
      </c>
      <c r="AW14" s="103"/>
    </row>
    <row r="15" spans="1:55" ht="21" customHeight="1">
      <c r="B15" s="381"/>
      <c r="C15" s="117" t="s">
        <v>317</v>
      </c>
      <c r="D15" s="104"/>
      <c r="E15" s="381"/>
      <c r="F15" s="258" t="s">
        <v>353</v>
      </c>
      <c r="G15" s="416"/>
      <c r="H15" s="238" t="s">
        <v>1427</v>
      </c>
      <c r="I15" s="663" t="e">
        <f>J20</f>
        <v>#N/A</v>
      </c>
      <c r="J15" s="664"/>
      <c r="K15" s="381"/>
      <c r="L15" s="655" t="e">
        <f>IF(AND(AS11&gt;=22000),"お届け可能","直接お届け不可 （宅配便配送）")</f>
        <v>#N/A</v>
      </c>
      <c r="M15" s="656"/>
      <c r="N15" s="400"/>
      <c r="O15" s="277"/>
      <c r="P15" s="110"/>
      <c r="Q15" s="381"/>
      <c r="R15" s="426">
        <v>7700</v>
      </c>
      <c r="S15" s="427">
        <v>770</v>
      </c>
      <c r="T15" s="601"/>
      <c r="U15" s="144" t="s">
        <v>483</v>
      </c>
      <c r="V15" s="144">
        <v>18</v>
      </c>
      <c r="W15" s="145">
        <v>7000</v>
      </c>
      <c r="X15" s="145">
        <v>7700.0000000000009</v>
      </c>
      <c r="Y15" s="438">
        <v>770</v>
      </c>
      <c r="Z15" s="274">
        <v>1045</v>
      </c>
      <c r="AA15" s="274">
        <v>1430</v>
      </c>
      <c r="AB15" s="274">
        <v>1045</v>
      </c>
      <c r="AC15" s="274">
        <v>1155</v>
      </c>
      <c r="AD15" s="274">
        <v>1045</v>
      </c>
      <c r="AE15" s="274">
        <v>1100</v>
      </c>
      <c r="AF15" s="274">
        <v>1210</v>
      </c>
      <c r="AG15" s="274">
        <v>1320</v>
      </c>
      <c r="AH15" s="274">
        <v>1430</v>
      </c>
      <c r="AI15" s="274">
        <v>1430</v>
      </c>
      <c r="AJ15" s="274">
        <v>3850</v>
      </c>
      <c r="AK15" s="274">
        <v>5500</v>
      </c>
      <c r="AL15" s="381"/>
      <c r="AM15" s="110"/>
      <c r="AV15" s="120" t="s">
        <v>32</v>
      </c>
      <c r="AW15" s="104"/>
    </row>
    <row r="16" spans="1:55" ht="21" customHeight="1">
      <c r="B16" s="381"/>
      <c r="C16" s="386"/>
      <c r="D16" s="381"/>
      <c r="E16" s="381"/>
      <c r="F16" s="381"/>
      <c r="G16" s="381"/>
      <c r="H16" s="381"/>
      <c r="I16" s="381"/>
      <c r="J16" s="381"/>
      <c r="K16" s="381"/>
      <c r="L16" s="381"/>
      <c r="M16" s="401" t="s">
        <v>1428</v>
      </c>
      <c r="N16" s="400"/>
      <c r="O16" s="277"/>
      <c r="P16" s="110"/>
      <c r="Q16" s="381"/>
      <c r="R16" s="430"/>
      <c r="S16" s="430"/>
      <c r="T16" s="387"/>
      <c r="U16" s="387"/>
      <c r="V16" s="387"/>
      <c r="W16" s="387"/>
      <c r="X16" s="387"/>
      <c r="Y16" s="431"/>
      <c r="Z16" s="381"/>
      <c r="AA16" s="381"/>
      <c r="AB16" s="381"/>
      <c r="AC16" s="381"/>
      <c r="AD16" s="381"/>
      <c r="AE16" s="381"/>
      <c r="AF16" s="381"/>
      <c r="AG16" s="381"/>
      <c r="AH16" s="381"/>
      <c r="AI16" s="381"/>
      <c r="AJ16" s="381"/>
      <c r="AK16" s="381"/>
      <c r="AL16" s="381"/>
      <c r="AM16" s="110"/>
    </row>
    <row r="17" spans="2:49" ht="21" customHeight="1">
      <c r="B17" s="381"/>
      <c r="C17" s="384" t="s">
        <v>1485</v>
      </c>
      <c r="D17" s="381"/>
      <c r="E17" s="381"/>
      <c r="F17" s="381"/>
      <c r="G17" s="381"/>
      <c r="H17" s="381"/>
      <c r="I17" s="381"/>
      <c r="J17" s="381"/>
      <c r="K17" s="381"/>
      <c r="L17" s="381"/>
      <c r="M17" s="381"/>
      <c r="N17" s="400"/>
      <c r="O17" s="277"/>
      <c r="P17" s="110"/>
      <c r="Q17" s="381"/>
      <c r="R17" s="430"/>
      <c r="S17" s="430"/>
      <c r="T17" s="387"/>
      <c r="U17" s="387"/>
      <c r="V17" s="387"/>
      <c r="W17" s="387"/>
      <c r="X17" s="387"/>
      <c r="Y17" s="381"/>
      <c r="Z17" s="381"/>
      <c r="AA17" s="381"/>
      <c r="AB17" s="381"/>
      <c r="AC17" s="381"/>
      <c r="AD17" s="381"/>
      <c r="AE17" s="381"/>
      <c r="AF17" s="381"/>
      <c r="AG17" s="381"/>
      <c r="AH17" s="381"/>
      <c r="AI17" s="381"/>
      <c r="AJ17" s="381"/>
      <c r="AK17" s="381"/>
      <c r="AL17" s="381"/>
      <c r="AM17" s="110"/>
      <c r="AV17" s="118" t="s">
        <v>13</v>
      </c>
      <c r="AW17" s="101"/>
    </row>
    <row r="18" spans="2:49" ht="21" customHeight="1">
      <c r="B18" s="381"/>
      <c r="C18" s="115" t="s">
        <v>281</v>
      </c>
      <c r="D18" s="108"/>
      <c r="E18" s="381"/>
      <c r="F18" s="384" t="s">
        <v>1435</v>
      </c>
      <c r="G18" s="417"/>
      <c r="H18" s="584" t="s">
        <v>1429</v>
      </c>
      <c r="I18" s="650"/>
      <c r="J18" s="585"/>
      <c r="K18" s="408"/>
      <c r="L18" s="584" t="s">
        <v>1430</v>
      </c>
      <c r="M18" s="585"/>
      <c r="N18" s="400"/>
      <c r="O18" s="277"/>
      <c r="P18" s="110"/>
      <c r="Q18" s="381"/>
      <c r="R18" s="432" t="s">
        <v>1496</v>
      </c>
      <c r="S18" s="433">
        <v>55000</v>
      </c>
      <c r="T18" s="381"/>
      <c r="U18" s="381"/>
      <c r="V18" s="381"/>
      <c r="W18" s="381"/>
      <c r="X18" s="381"/>
      <c r="Y18" s="381"/>
      <c r="Z18" s="381"/>
      <c r="AA18" s="381"/>
      <c r="AB18" s="381"/>
      <c r="AC18" s="381"/>
      <c r="AD18" s="381"/>
      <c r="AE18" s="381"/>
      <c r="AF18" s="381"/>
      <c r="AG18" s="381"/>
      <c r="AH18" s="381"/>
      <c r="AI18" s="381"/>
      <c r="AJ18" s="381"/>
      <c r="AK18" s="381"/>
      <c r="AL18" s="381"/>
      <c r="AM18" s="110"/>
      <c r="AV18" s="119" t="s">
        <v>6</v>
      </c>
      <c r="AW18" s="102"/>
    </row>
    <row r="19" spans="2:49" ht="21" customHeight="1">
      <c r="B19" s="381"/>
      <c r="C19" s="116" t="s">
        <v>283</v>
      </c>
      <c r="D19" s="102"/>
      <c r="E19" s="388"/>
      <c r="F19" s="403" t="s">
        <v>1436</v>
      </c>
      <c r="G19" s="418"/>
      <c r="H19" s="629" t="s">
        <v>297</v>
      </c>
      <c r="I19" s="630"/>
      <c r="J19" s="283" t="s">
        <v>298</v>
      </c>
      <c r="K19" s="409"/>
      <c r="L19" s="282" t="s">
        <v>1431</v>
      </c>
      <c r="M19" s="283" t="s">
        <v>1432</v>
      </c>
      <c r="N19" s="400"/>
      <c r="O19" s="277"/>
      <c r="P19" s="110"/>
      <c r="Q19" s="381"/>
      <c r="R19" s="432" t="s">
        <v>1495</v>
      </c>
      <c r="S19" s="434">
        <v>49500</v>
      </c>
      <c r="T19" s="381"/>
      <c r="U19" s="381"/>
      <c r="V19" s="381"/>
      <c r="W19" s="381"/>
      <c r="X19" s="381"/>
      <c r="Y19" s="381"/>
      <c r="Z19" s="381"/>
      <c r="AA19" s="381"/>
      <c r="AB19" s="381"/>
      <c r="AC19" s="381"/>
      <c r="AD19" s="381"/>
      <c r="AE19" s="381"/>
      <c r="AF19" s="381"/>
      <c r="AG19" s="381"/>
      <c r="AH19" s="381"/>
      <c r="AI19" s="381"/>
      <c r="AJ19" s="381"/>
      <c r="AK19" s="381"/>
      <c r="AL19" s="381"/>
      <c r="AM19" s="110"/>
      <c r="AV19" s="119" t="s">
        <v>4</v>
      </c>
      <c r="AW19" s="102"/>
    </row>
    <row r="20" spans="2:49" ht="21" customHeight="1">
      <c r="B20" s="381"/>
      <c r="C20" s="117" t="s">
        <v>282</v>
      </c>
      <c r="D20" s="104"/>
      <c r="E20" s="388"/>
      <c r="F20" s="289" t="s">
        <v>286</v>
      </c>
      <c r="G20" s="410"/>
      <c r="H20" s="631" t="e">
        <f>J20/1.1</f>
        <v>#N/A</v>
      </c>
      <c r="I20" s="632"/>
      <c r="J20" s="285" t="e">
        <f>VLOOKUP(I4,R18:S28,2,FALSE)</f>
        <v>#N/A</v>
      </c>
      <c r="K20" s="410"/>
      <c r="L20" s="284" t="e">
        <f>M20/1.1</f>
        <v>#N/A</v>
      </c>
      <c r="M20" s="285" t="e">
        <f>VLOOKUP(I4,R18:S28,2,FALSE)</f>
        <v>#N/A</v>
      </c>
      <c r="N20" s="400"/>
      <c r="O20" s="277"/>
      <c r="P20" s="110"/>
      <c r="Q20" s="381"/>
      <c r="R20" s="432" t="s">
        <v>470</v>
      </c>
      <c r="S20" s="433">
        <v>41800</v>
      </c>
      <c r="T20" s="381"/>
      <c r="U20" s="381"/>
      <c r="V20" s="381"/>
      <c r="W20" s="381"/>
      <c r="X20" s="381"/>
      <c r="Y20" s="381"/>
      <c r="Z20" s="381"/>
      <c r="AA20" s="381"/>
      <c r="AB20" s="381"/>
      <c r="AC20" s="381"/>
      <c r="AD20" s="381"/>
      <c r="AE20" s="381"/>
      <c r="AF20" s="381"/>
      <c r="AG20" s="381"/>
      <c r="AH20" s="381"/>
      <c r="AI20" s="381"/>
      <c r="AJ20" s="381"/>
      <c r="AK20" s="381"/>
      <c r="AL20" s="381"/>
      <c r="AM20" s="110"/>
      <c r="AV20" s="120" t="s">
        <v>317</v>
      </c>
      <c r="AW20" s="104"/>
    </row>
    <row r="21" spans="2:49" ht="21" customHeight="1">
      <c r="B21" s="381"/>
      <c r="C21" s="386"/>
      <c r="D21" s="381"/>
      <c r="E21" s="381"/>
      <c r="F21" s="290" t="s">
        <v>1323</v>
      </c>
      <c r="G21" s="410"/>
      <c r="H21" s="633" t="e">
        <f>J21/1.1</f>
        <v>#N/A</v>
      </c>
      <c r="I21" s="634"/>
      <c r="J21" s="287" t="e">
        <f>VLOOKUP(AP5,R5:S15,2,FALSE)</f>
        <v>#N/A</v>
      </c>
      <c r="K21" s="410"/>
      <c r="L21" s="286" t="s">
        <v>1433</v>
      </c>
      <c r="M21" s="287" t="s">
        <v>1433</v>
      </c>
      <c r="N21" s="400"/>
      <c r="O21" s="277"/>
      <c r="P21" s="110"/>
      <c r="Q21" s="381"/>
      <c r="R21" s="432" t="s">
        <v>471</v>
      </c>
      <c r="S21" s="433">
        <v>33000</v>
      </c>
      <c r="T21" s="381"/>
      <c r="U21" s="381"/>
      <c r="V21" s="381"/>
      <c r="W21" s="381"/>
      <c r="X21" s="381"/>
      <c r="Y21" s="381"/>
      <c r="Z21" s="381"/>
      <c r="AA21" s="381"/>
      <c r="AB21" s="381"/>
      <c r="AC21" s="381"/>
      <c r="AD21" s="381"/>
      <c r="AE21" s="381"/>
      <c r="AF21" s="381"/>
      <c r="AG21" s="381"/>
      <c r="AH21" s="381"/>
      <c r="AI21" s="381"/>
      <c r="AJ21" s="381"/>
      <c r="AK21" s="381"/>
      <c r="AL21" s="381"/>
      <c r="AM21" s="110"/>
    </row>
    <row r="22" spans="2:49" ht="21" customHeight="1">
      <c r="B22" s="381"/>
      <c r="C22" s="395" t="s">
        <v>299</v>
      </c>
      <c r="D22" s="396" t="s">
        <v>1480</v>
      </c>
      <c r="E22" s="381"/>
      <c r="F22" s="290" t="s">
        <v>1434</v>
      </c>
      <c r="G22" s="410"/>
      <c r="H22" s="633" t="e">
        <f>J22/1.1</f>
        <v>#N/A</v>
      </c>
      <c r="I22" s="634"/>
      <c r="J22" s="287" t="e">
        <f>VLOOKUP(J2,配送!AD4:AE1015,2,FALSE)</f>
        <v>#N/A</v>
      </c>
      <c r="K22" s="410"/>
      <c r="L22" s="286" t="e">
        <f>M22/1.1</f>
        <v>#N/A</v>
      </c>
      <c r="M22" s="287" t="e">
        <f>VLOOKUP(I14,配送!Y4:AA125,3,FALSE)</f>
        <v>#N/A</v>
      </c>
      <c r="N22" s="400"/>
      <c r="O22" s="277"/>
      <c r="P22" s="110"/>
      <c r="Q22" s="381"/>
      <c r="R22" s="432" t="s">
        <v>472</v>
      </c>
      <c r="S22" s="433">
        <v>27500</v>
      </c>
      <c r="T22" s="381"/>
      <c r="U22" s="381"/>
      <c r="V22" s="381"/>
      <c r="W22" s="381"/>
      <c r="X22" s="381"/>
      <c r="Y22" s="381"/>
      <c r="Z22" s="381"/>
      <c r="AA22" s="381"/>
      <c r="AB22" s="381"/>
      <c r="AC22" s="381"/>
      <c r="AD22" s="381"/>
      <c r="AE22" s="381"/>
      <c r="AF22" s="381"/>
      <c r="AG22" s="381"/>
      <c r="AH22" s="381"/>
      <c r="AI22" s="381"/>
      <c r="AJ22" s="381"/>
      <c r="AK22" s="381"/>
      <c r="AL22" s="381"/>
      <c r="AM22" s="110"/>
    </row>
    <row r="23" spans="2:49" ht="21" customHeight="1">
      <c r="B23" s="381"/>
      <c r="C23" s="386"/>
      <c r="D23" s="381"/>
      <c r="E23" s="381"/>
      <c r="F23" s="291" t="s">
        <v>2</v>
      </c>
      <c r="G23" s="411"/>
      <c r="H23" s="648" t="e">
        <f>J23/1.1</f>
        <v>#N/A</v>
      </c>
      <c r="I23" s="649"/>
      <c r="J23" s="87" t="e">
        <f>SUM(J20:J22)</f>
        <v>#N/A</v>
      </c>
      <c r="K23" s="411"/>
      <c r="L23" s="288" t="e">
        <f>SUM(L20:L22)</f>
        <v>#N/A</v>
      </c>
      <c r="M23" s="87" t="e">
        <f>SUM(M20:M22)</f>
        <v>#N/A</v>
      </c>
      <c r="N23" s="400"/>
      <c r="O23" s="277"/>
      <c r="P23" s="110"/>
      <c r="Q23" s="381"/>
      <c r="R23" s="432" t="s">
        <v>473</v>
      </c>
      <c r="S23" s="433">
        <v>22000</v>
      </c>
      <c r="T23" s="381"/>
      <c r="U23" s="381"/>
      <c r="V23" s="381"/>
      <c r="W23" s="381"/>
      <c r="X23" s="381"/>
      <c r="Y23" s="381"/>
      <c r="Z23" s="381"/>
      <c r="AA23" s="381"/>
      <c r="AB23" s="381"/>
      <c r="AC23" s="381"/>
      <c r="AD23" s="381"/>
      <c r="AE23" s="381"/>
      <c r="AF23" s="381"/>
      <c r="AG23" s="381"/>
      <c r="AH23" s="381"/>
      <c r="AI23" s="381"/>
      <c r="AJ23" s="381"/>
      <c r="AK23" s="381"/>
      <c r="AL23" s="381"/>
      <c r="AM23" s="110"/>
    </row>
    <row r="24" spans="2:49" ht="21" customHeight="1">
      <c r="B24" s="381"/>
      <c r="C24" s="386"/>
      <c r="D24" s="381"/>
      <c r="E24" s="381"/>
      <c r="F24" s="396" t="s">
        <v>1437</v>
      </c>
      <c r="G24" s="381"/>
      <c r="H24" s="381"/>
      <c r="I24" s="381"/>
      <c r="J24" s="381"/>
      <c r="K24" s="381"/>
      <c r="L24" s="381"/>
      <c r="M24" s="381"/>
      <c r="N24" s="400"/>
      <c r="O24" s="277"/>
      <c r="P24" s="110"/>
      <c r="Q24" s="381"/>
      <c r="R24" s="432" t="s">
        <v>474</v>
      </c>
      <c r="S24" s="433">
        <v>20900</v>
      </c>
      <c r="T24" s="381"/>
      <c r="U24" s="381"/>
      <c r="V24" s="381"/>
      <c r="W24" s="381"/>
      <c r="X24" s="381"/>
      <c r="Y24" s="381"/>
      <c r="Z24" s="381"/>
      <c r="AA24" s="381"/>
      <c r="AB24" s="381"/>
      <c r="AC24" s="381"/>
      <c r="AD24" s="381"/>
      <c r="AE24" s="381"/>
      <c r="AF24" s="381"/>
      <c r="AG24" s="381"/>
      <c r="AH24" s="381"/>
      <c r="AI24" s="381"/>
      <c r="AJ24" s="381"/>
      <c r="AK24" s="381"/>
      <c r="AL24" s="381"/>
      <c r="AM24" s="110"/>
      <c r="AV24" s="129"/>
    </row>
    <row r="25" spans="2:49" ht="21" customHeight="1">
      <c r="B25" s="381"/>
      <c r="C25" s="386"/>
      <c r="D25" s="381"/>
      <c r="E25" s="381"/>
      <c r="F25" s="396"/>
      <c r="G25" s="388"/>
      <c r="H25" s="388"/>
      <c r="I25" s="388"/>
      <c r="J25" s="388"/>
      <c r="K25" s="388"/>
      <c r="L25" s="388"/>
      <c r="M25" s="401"/>
      <c r="N25" s="400"/>
      <c r="O25" s="277"/>
      <c r="P25" s="110"/>
      <c r="Q25" s="381"/>
      <c r="R25" s="435" t="s">
        <v>475</v>
      </c>
      <c r="S25" s="436">
        <v>25300</v>
      </c>
      <c r="T25" s="381"/>
      <c r="U25" s="381"/>
      <c r="V25" s="381"/>
      <c r="W25" s="381"/>
      <c r="X25" s="381"/>
      <c r="Y25" s="381"/>
      <c r="Z25" s="381"/>
      <c r="AA25" s="381"/>
      <c r="AB25" s="381"/>
      <c r="AC25" s="381"/>
      <c r="AD25" s="381"/>
      <c r="AE25" s="381"/>
      <c r="AF25" s="381"/>
      <c r="AG25" s="381"/>
      <c r="AH25" s="381"/>
      <c r="AI25" s="381"/>
      <c r="AJ25" s="381"/>
      <c r="AK25" s="381"/>
      <c r="AL25" s="381"/>
      <c r="AM25" s="110"/>
    </row>
    <row r="26" spans="2:49" ht="21" customHeight="1">
      <c r="B26" s="381"/>
      <c r="C26" s="384" t="s">
        <v>11</v>
      </c>
      <c r="D26" s="388"/>
      <c r="E26" s="381"/>
      <c r="F26" s="384" t="s">
        <v>279</v>
      </c>
      <c r="G26" s="381"/>
      <c r="H26" s="381"/>
      <c r="I26" s="381"/>
      <c r="J26" s="381"/>
      <c r="K26" s="381"/>
      <c r="L26" s="381"/>
      <c r="M26" s="381"/>
      <c r="N26" s="400"/>
      <c r="O26" s="277"/>
      <c r="P26" s="110"/>
      <c r="R26" s="422" t="s">
        <v>476</v>
      </c>
      <c r="S26" s="423">
        <v>16500</v>
      </c>
      <c r="T26" s="603" t="s">
        <v>1680</v>
      </c>
      <c r="U26" s="603"/>
      <c r="V26" s="603"/>
      <c r="W26" s="603"/>
      <c r="X26" s="603"/>
      <c r="Y26" s="603"/>
      <c r="Z26" s="603"/>
      <c r="AA26" s="603"/>
      <c r="AB26" s="603"/>
      <c r="AC26" s="603"/>
      <c r="AD26" s="603"/>
      <c r="AE26" s="603"/>
      <c r="AF26" s="603"/>
      <c r="AG26" s="603"/>
      <c r="AH26" s="603"/>
      <c r="AI26" s="603"/>
      <c r="AJ26" s="603"/>
      <c r="AK26" s="603"/>
      <c r="AM26" s="110"/>
    </row>
    <row r="27" spans="2:49" ht="21" customHeight="1">
      <c r="B27" s="381"/>
      <c r="C27" s="115" t="s">
        <v>5</v>
      </c>
      <c r="D27" s="79"/>
      <c r="E27" s="381"/>
      <c r="F27" s="260" t="s">
        <v>1341</v>
      </c>
      <c r="G27" s="409"/>
      <c r="H27" s="241" t="s">
        <v>1326</v>
      </c>
      <c r="I27" s="623" t="s">
        <v>1439</v>
      </c>
      <c r="J27" s="623"/>
      <c r="K27" s="623"/>
      <c r="L27" s="623"/>
      <c r="M27" s="624"/>
      <c r="N27" s="400"/>
      <c r="R27" s="422" t="s">
        <v>477</v>
      </c>
      <c r="S27" s="423">
        <v>14300</v>
      </c>
      <c r="T27" s="603"/>
      <c r="U27" s="603"/>
      <c r="V27" s="603"/>
      <c r="W27" s="603"/>
      <c r="X27" s="603"/>
      <c r="Y27" s="603"/>
      <c r="Z27" s="603"/>
      <c r="AA27" s="603"/>
      <c r="AB27" s="603"/>
      <c r="AC27" s="603"/>
      <c r="AD27" s="603"/>
      <c r="AE27" s="603"/>
      <c r="AF27" s="603"/>
      <c r="AG27" s="603"/>
      <c r="AH27" s="603"/>
      <c r="AI27" s="603"/>
      <c r="AJ27" s="603"/>
      <c r="AK27" s="603"/>
    </row>
    <row r="28" spans="2:49" ht="21" customHeight="1">
      <c r="B28" s="381"/>
      <c r="C28" s="116" t="s">
        <v>13</v>
      </c>
      <c r="D28" s="80"/>
      <c r="E28" s="381"/>
      <c r="F28" s="261" t="s">
        <v>1343</v>
      </c>
      <c r="G28" s="419"/>
      <c r="H28" s="242" t="s">
        <v>1326</v>
      </c>
      <c r="I28" s="575" t="s">
        <v>1439</v>
      </c>
      <c r="J28" s="575"/>
      <c r="K28" s="575"/>
      <c r="L28" s="575"/>
      <c r="M28" s="576"/>
      <c r="N28" s="400"/>
      <c r="Q28" s="381"/>
      <c r="R28" s="435" t="s">
        <v>478</v>
      </c>
      <c r="S28" s="436">
        <v>7700</v>
      </c>
      <c r="T28" s="381"/>
      <c r="U28" s="381"/>
      <c r="V28" s="381"/>
      <c r="W28" s="381"/>
      <c r="X28" s="381"/>
      <c r="Y28" s="381"/>
      <c r="Z28" s="381"/>
      <c r="AA28" s="381"/>
      <c r="AB28" s="381"/>
      <c r="AC28" s="381"/>
      <c r="AD28" s="381"/>
      <c r="AE28" s="381"/>
      <c r="AF28" s="381"/>
      <c r="AG28" s="381"/>
      <c r="AH28" s="381"/>
      <c r="AI28" s="381"/>
      <c r="AJ28" s="381"/>
      <c r="AK28" s="381"/>
      <c r="AL28" s="381"/>
    </row>
    <row r="29" spans="2:49" ht="21" customHeight="1">
      <c r="B29" s="381"/>
      <c r="C29" s="116" t="s">
        <v>6</v>
      </c>
      <c r="D29" s="80"/>
      <c r="E29" s="381"/>
      <c r="F29" s="262" t="s">
        <v>1345</v>
      </c>
      <c r="G29" s="409"/>
      <c r="H29" s="243" t="s">
        <v>1326</v>
      </c>
      <c r="I29" s="577" t="s">
        <v>1439</v>
      </c>
      <c r="J29" s="577"/>
      <c r="K29" s="577"/>
      <c r="L29" s="577"/>
      <c r="M29" s="578"/>
      <c r="N29" s="400"/>
      <c r="Q29" s="381"/>
      <c r="R29" s="424"/>
      <c r="S29" s="424"/>
      <c r="T29" s="381"/>
      <c r="U29" s="381"/>
      <c r="V29" s="381"/>
      <c r="W29" s="381"/>
      <c r="X29" s="381"/>
      <c r="Y29" s="381"/>
      <c r="Z29" s="381"/>
      <c r="AA29" s="381"/>
      <c r="AB29" s="381"/>
      <c r="AC29" s="381"/>
      <c r="AD29" s="381"/>
      <c r="AE29" s="381"/>
      <c r="AF29" s="381"/>
      <c r="AG29" s="381"/>
      <c r="AH29" s="381"/>
      <c r="AI29" s="381"/>
      <c r="AJ29" s="381"/>
      <c r="AK29" s="381"/>
      <c r="AL29" s="381"/>
    </row>
    <row r="30" spans="2:49" ht="21" customHeight="1">
      <c r="B30" s="381"/>
      <c r="C30" s="116" t="s">
        <v>31</v>
      </c>
      <c r="D30" s="80"/>
      <c r="E30" s="381"/>
      <c r="F30" s="263" t="s">
        <v>1347</v>
      </c>
      <c r="G30" s="409"/>
      <c r="H30" s="244" t="s">
        <v>1326</v>
      </c>
      <c r="I30" s="579" t="s">
        <v>1439</v>
      </c>
      <c r="J30" s="579"/>
      <c r="K30" s="579"/>
      <c r="L30" s="579"/>
      <c r="M30" s="580"/>
      <c r="N30" s="400"/>
      <c r="Q30" s="381"/>
      <c r="R30" s="424"/>
      <c r="S30" s="424"/>
      <c r="T30" s="381"/>
      <c r="U30" s="381"/>
      <c r="V30" s="381"/>
      <c r="W30" s="381"/>
      <c r="X30" s="381"/>
      <c r="Y30" s="381"/>
      <c r="Z30" s="381"/>
      <c r="AA30" s="381"/>
      <c r="AB30" s="381"/>
      <c r="AC30" s="381"/>
      <c r="AD30" s="381"/>
      <c r="AE30" s="381"/>
      <c r="AF30" s="381"/>
      <c r="AG30" s="381"/>
      <c r="AH30" s="381"/>
      <c r="AI30" s="381"/>
      <c r="AJ30" s="381"/>
      <c r="AK30" s="381"/>
      <c r="AL30" s="381"/>
    </row>
    <row r="31" spans="2:49" ht="21" customHeight="1">
      <c r="B31" s="381"/>
      <c r="C31" s="116" t="s">
        <v>7</v>
      </c>
      <c r="D31" s="81"/>
      <c r="E31" s="381"/>
      <c r="F31" s="381"/>
      <c r="G31" s="381"/>
      <c r="H31" s="381"/>
      <c r="I31" s="381"/>
      <c r="J31" s="381"/>
      <c r="K31" s="381"/>
      <c r="L31" s="402"/>
      <c r="M31" s="402"/>
      <c r="N31" s="400"/>
      <c r="Q31" s="381"/>
      <c r="R31" s="424"/>
      <c r="S31" s="424"/>
      <c r="T31" s="381"/>
      <c r="U31" s="381"/>
      <c r="V31" s="381"/>
      <c r="W31" s="381"/>
      <c r="X31" s="381"/>
      <c r="Y31" s="381"/>
      <c r="Z31" s="381"/>
      <c r="AA31" s="381"/>
      <c r="AB31" s="381"/>
      <c r="AC31" s="381"/>
      <c r="AD31" s="381"/>
      <c r="AE31" s="381"/>
      <c r="AF31" s="381"/>
      <c r="AG31" s="381"/>
      <c r="AH31" s="381"/>
      <c r="AI31" s="381"/>
      <c r="AJ31" s="381"/>
      <c r="AK31" s="381"/>
      <c r="AL31" s="381"/>
    </row>
    <row r="32" spans="2:49" ht="21" customHeight="1">
      <c r="B32" s="381"/>
      <c r="C32" s="116" t="s">
        <v>4</v>
      </c>
      <c r="D32" s="80"/>
      <c r="E32" s="381"/>
      <c r="F32" s="619" t="s">
        <v>501</v>
      </c>
      <c r="G32" s="620"/>
      <c r="H32" s="620"/>
      <c r="I32" s="620"/>
      <c r="J32" s="620"/>
      <c r="K32" s="620"/>
      <c r="L32" s="620"/>
      <c r="M32" s="621"/>
      <c r="N32" s="400"/>
      <c r="Q32" s="381"/>
      <c r="R32" s="424"/>
      <c r="S32" s="424"/>
      <c r="T32" s="381"/>
      <c r="U32" s="381"/>
      <c r="V32" s="381"/>
      <c r="W32" s="381"/>
      <c r="X32" s="381"/>
      <c r="Y32" s="381"/>
      <c r="Z32" s="381"/>
      <c r="AA32" s="381"/>
      <c r="AB32" s="381"/>
      <c r="AC32" s="381"/>
      <c r="AD32" s="381"/>
      <c r="AE32" s="381"/>
      <c r="AF32" s="381"/>
      <c r="AG32" s="381"/>
      <c r="AH32" s="381"/>
      <c r="AI32" s="381"/>
      <c r="AJ32" s="381"/>
      <c r="AK32" s="381"/>
      <c r="AL32" s="381"/>
    </row>
    <row r="33" spans="2:48" ht="21" customHeight="1">
      <c r="B33" s="381"/>
      <c r="C33" s="117" t="s">
        <v>0</v>
      </c>
      <c r="D33" s="67"/>
      <c r="E33" s="381"/>
      <c r="F33" s="586"/>
      <c r="G33" s="587"/>
      <c r="H33" s="587"/>
      <c r="I33" s="587"/>
      <c r="J33" s="587"/>
      <c r="K33" s="587"/>
      <c r="L33" s="587"/>
      <c r="M33" s="588"/>
      <c r="N33" s="400"/>
      <c r="Q33" s="381"/>
      <c r="R33" s="424"/>
      <c r="S33" s="424"/>
      <c r="T33" s="381"/>
      <c r="U33" s="381"/>
      <c r="V33" s="381"/>
      <c r="W33" s="381"/>
      <c r="X33" s="381"/>
      <c r="Y33" s="381"/>
      <c r="Z33" s="381"/>
      <c r="AA33" s="381"/>
      <c r="AB33" s="381"/>
      <c r="AC33" s="381"/>
      <c r="AD33" s="381"/>
      <c r="AE33" s="381"/>
      <c r="AF33" s="381"/>
      <c r="AG33" s="381"/>
      <c r="AH33" s="381"/>
      <c r="AI33" s="381"/>
      <c r="AJ33" s="381"/>
      <c r="AK33" s="381"/>
      <c r="AL33" s="381"/>
      <c r="AV33" s="129"/>
    </row>
    <row r="34" spans="2:48" ht="21" customHeight="1">
      <c r="B34" s="381"/>
      <c r="C34" s="389"/>
      <c r="D34" s="381"/>
      <c r="E34" s="381"/>
      <c r="F34" s="589"/>
      <c r="G34" s="590"/>
      <c r="H34" s="590"/>
      <c r="I34" s="590"/>
      <c r="J34" s="590"/>
      <c r="K34" s="590"/>
      <c r="L34" s="590"/>
      <c r="M34" s="591"/>
      <c r="N34" s="400"/>
      <c r="Q34" s="381"/>
      <c r="R34" s="424"/>
      <c r="S34" s="424"/>
      <c r="T34" s="381"/>
      <c r="U34" s="381"/>
      <c r="V34" s="381"/>
      <c r="W34" s="381"/>
      <c r="X34" s="381"/>
      <c r="Y34" s="381"/>
      <c r="Z34" s="381"/>
      <c r="AA34" s="381"/>
      <c r="AB34" s="381"/>
      <c r="AC34" s="381"/>
      <c r="AD34" s="381"/>
      <c r="AE34" s="381"/>
      <c r="AF34" s="381"/>
      <c r="AG34" s="381"/>
      <c r="AH34" s="381"/>
      <c r="AI34" s="381"/>
      <c r="AJ34" s="381"/>
      <c r="AK34" s="381"/>
      <c r="AL34" s="381"/>
    </row>
    <row r="35" spans="2:48" ht="21" customHeight="1">
      <c r="B35" s="381"/>
      <c r="C35" s="390" t="s">
        <v>307</v>
      </c>
      <c r="D35" s="388"/>
      <c r="E35" s="381"/>
      <c r="F35" s="589"/>
      <c r="G35" s="590"/>
      <c r="H35" s="590"/>
      <c r="I35" s="590"/>
      <c r="J35" s="590"/>
      <c r="K35" s="590"/>
      <c r="L35" s="590"/>
      <c r="M35" s="591"/>
      <c r="N35" s="400"/>
      <c r="Q35" s="381"/>
      <c r="R35" s="424"/>
      <c r="S35" s="424"/>
      <c r="T35" s="381"/>
      <c r="U35" s="381"/>
      <c r="V35" s="381"/>
      <c r="W35" s="381"/>
      <c r="X35" s="381"/>
      <c r="Y35" s="381"/>
      <c r="Z35" s="381"/>
      <c r="AA35" s="381"/>
      <c r="AB35" s="381"/>
      <c r="AC35" s="381"/>
      <c r="AD35" s="381"/>
      <c r="AE35" s="381"/>
      <c r="AF35" s="381"/>
      <c r="AG35" s="381"/>
      <c r="AH35" s="381"/>
      <c r="AI35" s="381"/>
      <c r="AJ35" s="381"/>
      <c r="AK35" s="381"/>
      <c r="AL35" s="381"/>
    </row>
    <row r="36" spans="2:48" ht="21" customHeight="1">
      <c r="B36" s="381"/>
      <c r="C36" s="391" t="s">
        <v>310</v>
      </c>
      <c r="D36" s="392"/>
      <c r="E36" s="381"/>
      <c r="F36" s="589"/>
      <c r="G36" s="590"/>
      <c r="H36" s="590"/>
      <c r="I36" s="590"/>
      <c r="J36" s="590"/>
      <c r="K36" s="590"/>
      <c r="L36" s="590"/>
      <c r="M36" s="591"/>
      <c r="N36" s="381"/>
      <c r="Q36" s="381"/>
      <c r="R36" s="424"/>
      <c r="S36" s="424"/>
      <c r="T36" s="381"/>
      <c r="U36" s="381"/>
      <c r="V36" s="381"/>
      <c r="W36" s="381"/>
      <c r="X36" s="381"/>
      <c r="Y36" s="381"/>
      <c r="Z36" s="381"/>
      <c r="AA36" s="381"/>
      <c r="AB36" s="381"/>
      <c r="AC36" s="381"/>
      <c r="AD36" s="381"/>
      <c r="AE36" s="381"/>
      <c r="AF36" s="381"/>
      <c r="AG36" s="381"/>
      <c r="AH36" s="381"/>
      <c r="AI36" s="381"/>
      <c r="AJ36" s="381"/>
      <c r="AK36" s="381"/>
      <c r="AL36" s="381"/>
    </row>
    <row r="37" spans="2:48" ht="21" customHeight="1">
      <c r="B37" s="381"/>
      <c r="C37" s="393" t="s">
        <v>312</v>
      </c>
      <c r="D37" s="394"/>
      <c r="E37" s="388"/>
      <c r="F37" s="589"/>
      <c r="G37" s="590"/>
      <c r="H37" s="590"/>
      <c r="I37" s="590"/>
      <c r="J37" s="590"/>
      <c r="K37" s="590"/>
      <c r="L37" s="590"/>
      <c r="M37" s="591"/>
      <c r="N37" s="381"/>
      <c r="T37" s="603" t="s">
        <v>1483</v>
      </c>
      <c r="U37" s="603"/>
      <c r="V37" s="603"/>
      <c r="W37" s="603"/>
      <c r="X37" s="603"/>
      <c r="Y37" s="603"/>
      <c r="Z37" s="603"/>
      <c r="AA37" s="603"/>
      <c r="AB37" s="603"/>
      <c r="AC37" s="603"/>
      <c r="AD37" s="603"/>
      <c r="AE37" s="603"/>
      <c r="AF37" s="603"/>
      <c r="AG37" s="603"/>
      <c r="AH37" s="603"/>
      <c r="AI37" s="603"/>
      <c r="AJ37" s="603"/>
      <c r="AK37" s="603"/>
      <c r="AV37" s="131"/>
    </row>
    <row r="38" spans="2:48" ht="21" customHeight="1">
      <c r="B38" s="381"/>
      <c r="C38" s="393" t="s">
        <v>311</v>
      </c>
      <c r="D38" s="421"/>
      <c r="E38" s="388"/>
      <c r="F38" s="589"/>
      <c r="G38" s="590"/>
      <c r="H38" s="590"/>
      <c r="I38" s="590"/>
      <c r="J38" s="590"/>
      <c r="K38" s="590"/>
      <c r="L38" s="590"/>
      <c r="M38" s="591"/>
      <c r="N38" s="381"/>
      <c r="T38" s="603"/>
      <c r="U38" s="603"/>
      <c r="V38" s="603"/>
      <c r="W38" s="603"/>
      <c r="X38" s="603"/>
      <c r="Y38" s="603"/>
      <c r="Z38" s="603"/>
      <c r="AA38" s="603"/>
      <c r="AB38" s="603"/>
      <c r="AC38" s="603"/>
      <c r="AD38" s="603"/>
      <c r="AE38" s="603"/>
      <c r="AF38" s="603"/>
      <c r="AG38" s="603"/>
      <c r="AH38" s="603"/>
      <c r="AI38" s="603"/>
      <c r="AJ38" s="603"/>
      <c r="AK38" s="603"/>
    </row>
    <row r="39" spans="2:48" ht="21" customHeight="1">
      <c r="B39" s="381"/>
      <c r="C39" s="393" t="s">
        <v>313</v>
      </c>
      <c r="D39" s="421"/>
      <c r="E39" s="388"/>
      <c r="F39" s="589"/>
      <c r="G39" s="590"/>
      <c r="H39" s="590"/>
      <c r="I39" s="590"/>
      <c r="J39" s="590"/>
      <c r="K39" s="590"/>
      <c r="L39" s="590"/>
      <c r="M39" s="591"/>
      <c r="N39" s="381"/>
      <c r="Q39" s="381"/>
      <c r="R39" s="424"/>
      <c r="S39" s="424"/>
      <c r="T39" s="381"/>
      <c r="U39" s="381"/>
      <c r="V39" s="381"/>
      <c r="W39" s="381"/>
      <c r="X39" s="381"/>
      <c r="Y39" s="381"/>
      <c r="Z39" s="381"/>
      <c r="AA39" s="381"/>
      <c r="AB39" s="381"/>
      <c r="AC39" s="381"/>
      <c r="AD39" s="381"/>
      <c r="AE39" s="381"/>
      <c r="AF39" s="381"/>
      <c r="AG39" s="381"/>
      <c r="AH39" s="381"/>
      <c r="AI39" s="381"/>
      <c r="AJ39" s="381"/>
      <c r="AK39" s="381"/>
      <c r="AL39" s="381"/>
    </row>
    <row r="40" spans="2:48" ht="21" customHeight="1">
      <c r="B40" s="381"/>
      <c r="C40" s="379" t="s">
        <v>308</v>
      </c>
      <c r="D40" s="380"/>
      <c r="E40" s="388"/>
      <c r="F40" s="592"/>
      <c r="G40" s="593"/>
      <c r="H40" s="593"/>
      <c r="I40" s="593"/>
      <c r="J40" s="593"/>
      <c r="K40" s="593"/>
      <c r="L40" s="593"/>
      <c r="M40" s="594"/>
      <c r="N40" s="381"/>
      <c r="Q40" s="381"/>
      <c r="R40" s="424"/>
      <c r="S40" s="424"/>
      <c r="T40" s="384" t="s">
        <v>303</v>
      </c>
      <c r="U40" s="381"/>
      <c r="V40" s="381"/>
      <c r="W40" s="381"/>
      <c r="X40" s="381"/>
      <c r="Y40" s="381"/>
      <c r="Z40" s="381"/>
      <c r="AA40" s="384" t="s">
        <v>1333</v>
      </c>
      <c r="AB40" s="381"/>
      <c r="AC40" s="381"/>
      <c r="AD40" s="381"/>
      <c r="AE40" s="381"/>
      <c r="AF40" s="381"/>
      <c r="AG40" s="381"/>
      <c r="AH40" s="381"/>
      <c r="AI40" s="381"/>
      <c r="AJ40" s="381"/>
      <c r="AK40" s="381"/>
      <c r="AL40" s="381"/>
    </row>
    <row r="41" spans="2:48" ht="21" customHeight="1">
      <c r="B41" s="622" t="s">
        <v>247</v>
      </c>
      <c r="C41" s="622"/>
      <c r="D41" s="622"/>
      <c r="E41" s="622"/>
      <c r="F41" s="622"/>
      <c r="G41" s="622"/>
      <c r="H41" s="622"/>
      <c r="I41" s="622"/>
      <c r="J41" s="622"/>
      <c r="K41" s="622"/>
      <c r="L41" s="622"/>
      <c r="M41" s="622"/>
      <c r="N41" s="622"/>
      <c r="Q41" s="381"/>
      <c r="R41" s="424"/>
      <c r="S41" s="424"/>
      <c r="T41" s="581" t="str">
        <f>I28</f>
        <v>選択してください</v>
      </c>
      <c r="U41" s="582"/>
      <c r="V41" s="582"/>
      <c r="W41" s="582"/>
      <c r="X41" s="582"/>
      <c r="Y41" s="583"/>
      <c r="Z41" s="381"/>
      <c r="AA41" s="635" t="str">
        <f>I28</f>
        <v>選択してください</v>
      </c>
      <c r="AB41" s="636"/>
      <c r="AC41" s="636"/>
      <c r="AD41" s="636"/>
      <c r="AE41" s="636"/>
      <c r="AF41" s="637"/>
      <c r="AG41" s="381"/>
      <c r="AH41" s="381"/>
      <c r="AI41" s="381"/>
      <c r="AJ41" s="381"/>
      <c r="AK41" s="381"/>
      <c r="AL41" s="381"/>
    </row>
    <row r="42" spans="2:48" ht="21" customHeight="1">
      <c r="Q42" s="381"/>
      <c r="R42" s="424"/>
      <c r="S42" s="424"/>
      <c r="T42" s="604">
        <f>D4</f>
        <v>0</v>
      </c>
      <c r="U42" s="605"/>
      <c r="V42" s="605"/>
      <c r="W42" s="605"/>
      <c r="X42" s="605"/>
      <c r="Y42" s="606"/>
      <c r="Z42" s="381"/>
      <c r="AA42" s="638">
        <f>D27</f>
        <v>0</v>
      </c>
      <c r="AB42" s="639"/>
      <c r="AC42" s="639"/>
      <c r="AD42" s="639"/>
      <c r="AE42" s="639"/>
      <c r="AF42" s="640"/>
      <c r="AG42" s="381"/>
      <c r="AH42" s="381"/>
      <c r="AI42" s="381"/>
      <c r="AJ42" s="381"/>
      <c r="AK42" s="381"/>
      <c r="AL42" s="381"/>
    </row>
    <row r="43" spans="2:48" ht="21" customHeight="1">
      <c r="Q43" s="381"/>
      <c r="R43" s="424"/>
      <c r="S43" s="424"/>
      <c r="T43" s="604"/>
      <c r="U43" s="605"/>
      <c r="V43" s="605"/>
      <c r="W43" s="605"/>
      <c r="X43" s="605"/>
      <c r="Y43" s="606"/>
      <c r="Z43" s="381"/>
      <c r="AA43" s="643">
        <f>D28</f>
        <v>0</v>
      </c>
      <c r="AB43" s="644"/>
      <c r="AC43" s="644"/>
      <c r="AD43" s="641" t="str">
        <f>D29&amp;"様"</f>
        <v>様</v>
      </c>
      <c r="AE43" s="641"/>
      <c r="AF43" s="642"/>
      <c r="AG43" s="381"/>
      <c r="AH43" s="381"/>
      <c r="AI43" s="381"/>
      <c r="AJ43" s="381"/>
      <c r="AK43" s="381"/>
      <c r="AL43" s="381"/>
    </row>
    <row r="44" spans="2:48" ht="21" customHeight="1">
      <c r="Q44" s="381"/>
      <c r="R44" s="424"/>
      <c r="S44" s="424"/>
      <c r="T44" s="609">
        <f>D5</f>
        <v>0</v>
      </c>
      <c r="U44" s="610"/>
      <c r="V44" s="610"/>
      <c r="W44" s="607">
        <f>D6</f>
        <v>0</v>
      </c>
      <c r="X44" s="607"/>
      <c r="Y44" s="608"/>
      <c r="Z44" s="381"/>
      <c r="AA44" s="595">
        <f>D4</f>
        <v>0</v>
      </c>
      <c r="AB44" s="596"/>
      <c r="AC44" s="596"/>
      <c r="AD44" s="596"/>
      <c r="AE44" s="596"/>
      <c r="AF44" s="597"/>
      <c r="AG44" s="381"/>
      <c r="AH44" s="381"/>
      <c r="AI44" s="381"/>
      <c r="AJ44" s="381"/>
      <c r="AK44" s="381"/>
      <c r="AL44" s="381"/>
    </row>
    <row r="45" spans="2:48" ht="21" customHeight="1">
      <c r="Q45" s="381"/>
      <c r="R45" s="424"/>
      <c r="S45" s="424"/>
      <c r="T45" s="153"/>
      <c r="U45" s="154"/>
      <c r="V45" s="154"/>
      <c r="W45" s="232"/>
      <c r="X45" s="232"/>
      <c r="Y45" s="233"/>
      <c r="Z45" s="381"/>
      <c r="AA45" s="615">
        <f>D5</f>
        <v>0</v>
      </c>
      <c r="AB45" s="616"/>
      <c r="AC45" s="616"/>
      <c r="AD45" s="617" t="str">
        <f>D6&amp;"より"</f>
        <v>より</v>
      </c>
      <c r="AE45" s="617"/>
      <c r="AF45" s="618"/>
      <c r="AG45" s="381"/>
      <c r="AH45" s="381"/>
      <c r="AI45" s="381"/>
      <c r="AJ45" s="381"/>
      <c r="AK45" s="381"/>
      <c r="AL45" s="381"/>
    </row>
    <row r="46" spans="2:48" ht="21" customHeight="1">
      <c r="Q46" s="381"/>
      <c r="R46" s="424"/>
      <c r="S46" s="424"/>
      <c r="T46" s="381"/>
      <c r="U46" s="381"/>
      <c r="V46" s="381"/>
      <c r="W46" s="381"/>
      <c r="X46" s="381"/>
      <c r="Y46" s="381"/>
      <c r="Z46" s="381"/>
      <c r="AA46" s="396" t="s">
        <v>304</v>
      </c>
      <c r="AB46" s="381"/>
      <c r="AC46" s="381"/>
      <c r="AD46" s="381"/>
      <c r="AE46" s="381"/>
      <c r="AF46" s="381"/>
      <c r="AG46" s="381"/>
      <c r="AH46" s="381"/>
      <c r="AI46" s="381"/>
      <c r="AJ46" s="381"/>
      <c r="AK46" s="381"/>
      <c r="AL46" s="381"/>
    </row>
    <row r="47" spans="2:48" ht="21" customHeight="1">
      <c r="Q47" s="381"/>
      <c r="R47" s="424"/>
      <c r="S47" s="424"/>
      <c r="T47" s="381"/>
      <c r="U47" s="381"/>
      <c r="V47" s="381"/>
      <c r="W47" s="381"/>
      <c r="X47" s="381"/>
      <c r="Y47" s="381"/>
      <c r="Z47" s="381"/>
      <c r="AA47" s="396" t="s">
        <v>500</v>
      </c>
      <c r="AB47" s="381"/>
      <c r="AC47" s="381"/>
      <c r="AD47" s="381"/>
      <c r="AE47" s="381"/>
      <c r="AF47" s="381"/>
      <c r="AG47" s="381"/>
      <c r="AH47" s="381"/>
      <c r="AI47" s="381"/>
      <c r="AJ47" s="381"/>
      <c r="AK47" s="381"/>
      <c r="AL47" s="381"/>
    </row>
    <row r="48" spans="2:48" ht="21" customHeight="1">
      <c r="Q48" s="381"/>
      <c r="R48" s="424"/>
      <c r="S48" s="424"/>
      <c r="T48" s="381"/>
      <c r="U48" s="381"/>
      <c r="V48" s="381"/>
      <c r="W48" s="381"/>
      <c r="X48" s="381"/>
      <c r="Y48" s="381"/>
      <c r="Z48" s="381"/>
      <c r="AA48" s="396" t="s">
        <v>1438</v>
      </c>
      <c r="AB48" s="381"/>
      <c r="AC48" s="381"/>
      <c r="AD48" s="381"/>
      <c r="AE48" s="381"/>
      <c r="AF48" s="381"/>
      <c r="AG48" s="381"/>
      <c r="AH48" s="381"/>
      <c r="AI48" s="381"/>
      <c r="AJ48" s="381"/>
      <c r="AK48" s="381"/>
      <c r="AL48" s="381"/>
    </row>
    <row r="49" spans="17:38" ht="21" customHeight="1">
      <c r="Q49" s="381"/>
      <c r="R49" s="424"/>
      <c r="S49" s="424"/>
      <c r="T49" s="381"/>
      <c r="U49" s="381"/>
      <c r="V49" s="381"/>
      <c r="W49" s="381"/>
      <c r="X49" s="381"/>
      <c r="Y49" s="381"/>
      <c r="Z49" s="381"/>
      <c r="AA49" s="381"/>
      <c r="AB49" s="381"/>
      <c r="AC49" s="381"/>
      <c r="AD49" s="381"/>
      <c r="AE49" s="381"/>
      <c r="AF49" s="381"/>
      <c r="AG49" s="381"/>
      <c r="AH49" s="381"/>
      <c r="AI49" s="381"/>
      <c r="AJ49" s="381"/>
      <c r="AK49" s="381"/>
      <c r="AL49" s="381"/>
    </row>
  </sheetData>
  <sheetProtection algorithmName="SHA-512" hashValue="Nf1UE1XMunf8G5IIWsd/XTqmppK8b0tkjedoj6hXjx93v9UfKrlFB0WZ/1ME8+XO8iU6+1ybRxnXzvPkWf+5WQ==" saltValue="hvy5ypQr2fBfSeXZ1GaJ4Q==" spinCount="100000" sheet="1" objects="1" scenarios="1" selectLockedCells="1"/>
  <protectedRanges>
    <protectedRange sqref="AT5:AT7 AP5:AP8 J20:M20 J22:M23 J21:K21 M21 G20:G23" name="範囲1_6_1_2_3"/>
    <protectedRange sqref="I4 L4" name="範囲1_6_1_2_4_1"/>
    <protectedRange sqref="I5:I6 L5:L6" name="範囲1_6_1_5_1_1"/>
    <protectedRange sqref="D35 I27 L30:M30" name="範囲1_6_1_5_1_2"/>
    <protectedRange sqref="I28 L31:M31" name="範囲1_6_1_2_4_1_1"/>
    <protectedRange sqref="I30 L32:M32" name="範囲1_6_1_2_4_1_2"/>
  </protectedRanges>
  <dataConsolidate/>
  <mergeCells count="49">
    <mergeCell ref="C1:H1"/>
    <mergeCell ref="T1:AG1"/>
    <mergeCell ref="T26:AK27"/>
    <mergeCell ref="H22:I22"/>
    <mergeCell ref="H23:I23"/>
    <mergeCell ref="H18:J18"/>
    <mergeCell ref="L13:M13"/>
    <mergeCell ref="L14:M14"/>
    <mergeCell ref="L15:M15"/>
    <mergeCell ref="I6:M6"/>
    <mergeCell ref="I27:M27"/>
    <mergeCell ref="I12:J12"/>
    <mergeCell ref="I13:J13"/>
    <mergeCell ref="I14:J14"/>
    <mergeCell ref="I15:J15"/>
    <mergeCell ref="AZ3:BC3"/>
    <mergeCell ref="AA45:AC45"/>
    <mergeCell ref="AD45:AF45"/>
    <mergeCell ref="F32:M32"/>
    <mergeCell ref="B41:N41"/>
    <mergeCell ref="I4:M4"/>
    <mergeCell ref="I5:M5"/>
    <mergeCell ref="I7:M7"/>
    <mergeCell ref="I11:J11"/>
    <mergeCell ref="H19:I19"/>
    <mergeCell ref="H20:I20"/>
    <mergeCell ref="H21:I21"/>
    <mergeCell ref="AA41:AF41"/>
    <mergeCell ref="AA42:AF42"/>
    <mergeCell ref="AD43:AF43"/>
    <mergeCell ref="AA43:AC43"/>
    <mergeCell ref="AA44:AF44"/>
    <mergeCell ref="Z3:AI3"/>
    <mergeCell ref="AJ3:AK3"/>
    <mergeCell ref="T5:T11"/>
    <mergeCell ref="U5:U6"/>
    <mergeCell ref="U7:U10"/>
    <mergeCell ref="T37:AK38"/>
    <mergeCell ref="T42:Y43"/>
    <mergeCell ref="W44:Y44"/>
    <mergeCell ref="T44:V44"/>
    <mergeCell ref="T12:T15"/>
    <mergeCell ref="U13:U14"/>
    <mergeCell ref="I28:M28"/>
    <mergeCell ref="I29:M29"/>
    <mergeCell ref="I30:M30"/>
    <mergeCell ref="T41:Y41"/>
    <mergeCell ref="L18:M18"/>
    <mergeCell ref="F33:M40"/>
  </mergeCells>
  <phoneticPr fontId="8"/>
  <conditionalFormatting sqref="D18">
    <cfRule type="cellIs" dxfId="30" priority="98" operator="equal">
      <formula>"会員証カード番号（16桁）"</formula>
    </cfRule>
  </conditionalFormatting>
  <conditionalFormatting sqref="D19">
    <cfRule type="cellIs" dxfId="29" priority="97" operator="equal">
      <formula>"ご登録の電話番号"</formula>
    </cfRule>
  </conditionalFormatting>
  <conditionalFormatting sqref="D20">
    <cfRule type="cellIs" dxfId="28" priority="96" operator="equal">
      <formula>"アプリ名義のお名前"</formula>
    </cfRule>
  </conditionalFormatting>
  <conditionalFormatting sqref="D33">
    <cfRule type="cellIs" dxfId="27" priority="109" operator="notEqual">
      <formula>"選択もしくはご入力ください"</formula>
    </cfRule>
  </conditionalFormatting>
  <conditionalFormatting sqref="F20 H20">
    <cfRule type="cellIs" dxfId="26" priority="11" operator="equal">
      <formula>"選択してください"</formula>
    </cfRule>
  </conditionalFormatting>
  <conditionalFormatting sqref="I4:I7 I27:I30 L31:M32">
    <cfRule type="cellIs" dxfId="25" priority="29" operator="notEqual">
      <formula>"選択してください"</formula>
    </cfRule>
  </conditionalFormatting>
  <conditionalFormatting sqref="I11 L11">
    <cfRule type="cellIs" dxfId="24" priority="79" operator="equal">
      <formula>"原則4日前までにご注文ください"</formula>
    </cfRule>
  </conditionalFormatting>
  <conditionalFormatting sqref="I12 L12">
    <cfRule type="cellIs" dxfId="23" priority="82" operator="notEqual">
      <formula>"選択してください"</formula>
    </cfRule>
  </conditionalFormatting>
  <conditionalFormatting sqref="I13:I15 L13:L15">
    <cfRule type="cellIs" dxfId="22" priority="13" operator="equal">
      <formula>"都道府県"</formula>
    </cfRule>
    <cfRule type="cellIs" dxfId="21" priority="14" operator="notEqual">
      <formula>"選択してください"</formula>
    </cfRule>
  </conditionalFormatting>
  <conditionalFormatting sqref="I14:I15 L14:L15">
    <cfRule type="cellIs" dxfId="20" priority="12" operator="equal">
      <formula>"市区町村"</formula>
    </cfRule>
  </conditionalFormatting>
  <conditionalFormatting sqref="I28 L31:M31">
    <cfRule type="cellIs" dxfId="19" priority="31" operator="equal">
      <formula>"選択もしくはご入力ください"</formula>
    </cfRule>
  </conditionalFormatting>
  <conditionalFormatting sqref="L13:L15">
    <cfRule type="cellIs" dxfId="18" priority="2" operator="equal">
      <formula>"直接お届け不可 （宅配便配送）"</formula>
    </cfRule>
    <cfRule type="cellIs" dxfId="17" priority="3" operator="equal">
      <formula>"お届け可能"</formula>
    </cfRule>
  </conditionalFormatting>
  <conditionalFormatting sqref="T41:T42 T44 T45:V45">
    <cfRule type="expression" dxfId="16" priority="131">
      <formula>#REF!="クリーム"</formula>
    </cfRule>
    <cfRule type="expression" dxfId="15" priority="132">
      <formula>#REF!="茶色"</formula>
    </cfRule>
  </conditionalFormatting>
  <conditionalFormatting sqref="T42 T44 T45:V45">
    <cfRule type="expression" dxfId="14" priority="137">
      <formula>#REF!="茶色"</formula>
    </cfRule>
  </conditionalFormatting>
  <conditionalFormatting sqref="W44">
    <cfRule type="expression" dxfId="13" priority="4">
      <formula>#REF!="クリーム"</formula>
    </cfRule>
    <cfRule type="expression" dxfId="12" priority="5">
      <formula>#REF!="茶色"</formula>
    </cfRule>
    <cfRule type="expression" dxfId="11" priority="6">
      <formula>#REF!="茶色"</formula>
    </cfRule>
  </conditionalFormatting>
  <conditionalFormatting sqref="AA41">
    <cfRule type="expression" dxfId="10" priority="135">
      <formula>#REF!="茶色"</formula>
    </cfRule>
  </conditionalFormatting>
  <conditionalFormatting sqref="AA41:AA45 AD43 AD45">
    <cfRule type="expression" dxfId="9" priority="125">
      <formula>#REF!="クリーム"</formula>
    </cfRule>
    <cfRule type="expression" dxfId="8" priority="127">
      <formula>#REF!="茶色"</formula>
    </cfRule>
  </conditionalFormatting>
  <conditionalFormatting sqref="AA42:AA45 AD43 AD45">
    <cfRule type="expression" dxfId="7" priority="126">
      <formula>#REF!="茶色"</formula>
    </cfRule>
  </conditionalFormatting>
  <conditionalFormatting sqref="AN5:AO5">
    <cfRule type="cellIs" dxfId="6" priority="110" operator="equal">
      <formula>"選択してください"</formula>
    </cfRule>
  </conditionalFormatting>
  <conditionalFormatting sqref="AR5:AS5">
    <cfRule type="cellIs" dxfId="5" priority="77" operator="equal">
      <formula>"選択してください"</formula>
    </cfRule>
  </conditionalFormatting>
  <conditionalFormatting sqref="AT9:AT11">
    <cfRule type="cellIs" dxfId="4" priority="69" operator="equal">
      <formula>"お届け不可"</formula>
    </cfRule>
    <cfRule type="cellIs" dxfId="3" priority="70" operator="equal">
      <formula>"お届け可能"</formula>
    </cfRule>
  </conditionalFormatting>
  <conditionalFormatting sqref="AZ3">
    <cfRule type="cellIs" dxfId="2" priority="1" operator="notEqual">
      <formula>"選択してください"</formula>
    </cfRule>
  </conditionalFormatting>
  <dataValidations xWindow="926" yWindow="504" count="11">
    <dataValidation type="list" allowBlank="1" sqref="D33" xr:uid="{5D8ED245-F907-4CB3-88B1-7468724C2AEA}">
      <formula1>"お祝い,移転お祝い,就任お祝い,開店お祝い,お誕生日,お悔やみ,その他"</formula1>
    </dataValidation>
    <dataValidation type="list" errorStyle="information" allowBlank="1" errorTitle="お願い" promptTitle="お色味" prompt="_x000a_ご希望のお色味を選択してください。_x000a__x000a_選択肢に当てはまるものが無い場合は入力をしてください。_x000a_" sqref="I5" xr:uid="{5C0F3F34-AAB7-4188-9024-5D650A21EFAF}">
      <formula1>"白,色あり希望"</formula1>
    </dataValidation>
    <dataValidation errorStyle="information" allowBlank="1" showInputMessage="1" prompt="お届け先都道府県をご入力いただくと_x000a_正しい宅配料金が_x000a_右の「お見積り」に表示されます。" sqref="I13 L13" xr:uid="{9A846419-8AAE-4568-A51A-636DACA5C3A7}"/>
    <dataValidation errorStyle="information" allowBlank="1" showInputMessage="1" prompt="🔴　：　目黒区_x000a_❌　：　目黒区中町_x000a__x000a_◯◯区　までを入力してください" sqref="I14:I15 L14:L15" xr:uid="{F0757CEE-BF1F-4B73-9EC3-C4BD64924752}"/>
    <dataValidation type="list" errorStyle="information" allowBlank="1" showInputMessage="1" promptTitle="表書き表記" prompt="_x000a_祝札の頭に表記される文字を選択してください。_x000a__x000a_選択肢に当てはまるものが無い場合は入力をしてください。_x000a_" sqref="I28" xr:uid="{098BBE07-6558-44BA-BED7-94A4D32CB7C0}">
      <formula1>"Congratulations!,御祝,祝 御移転,祝 御開店,祝 御開業,おまかせ,ご希望の表記があればご入力ください"</formula1>
    </dataValidation>
    <dataValidation type="list" errorStyle="warning" allowBlank="1" showInputMessage="1" errorTitle="お願い" error="選択項目から選んでください" promptTitle="有無" prompt="_x000a_祝札をお付けするか否かを選択してください。" sqref="I27" xr:uid="{2783A6EF-E687-40EE-A2CB-966F0B70280F}">
      <formula1>"祝札を付ける,祝札不要"</formula1>
    </dataValidation>
    <dataValidation type="list" errorStyle="information" allowBlank="1" showInputMessage="1" promptTitle="ロゴ入れ" prompt="_x000a_祝札に御社のロゴマークを入れるか否かをご選択ください。_x000a__x000a_ロゴ入れをご希望される場合は、ロゴのJPEGデータをお送りください。_x000a_" sqref="I30" xr:uid="{539A2796-BB5F-4456-A427-D3802578D2E0}">
      <formula1>"会社ロゴを加える（ロゴのJPEGデータをご支給ください）,ロゴは必要なし"</formula1>
    </dataValidation>
    <dataValidation errorStyle="information" allowBlank="1" showInputMessage="1" sqref="L12" xr:uid="{11F8DFF4-2546-46C0-94D6-F55D6231876E}"/>
    <dataValidation type="list" allowBlank="1" showInputMessage="1" showErrorMessage="1" promptTitle="お宛名表記" prompt="_x000a_祝札の記載内容を選択してください。_x000a__x000a_送り主様名は基本的に 「会社名・役職・氏名」を入れています。_x000a__x000a_会社名のみの表記が宜しい場合等は、必ずその旨を備考欄にご記入ください。" sqref="I29:M29" xr:uid="{C61B63E9-EC99-48BB-8A1B-B6887F2C3244}">
      <formula1>"送り主名のみ記入,お届け先名、送り主名両方入れる,その他（備考にご記入ください）"</formula1>
    </dataValidation>
    <dataValidation type="list" allowBlank="1" showErrorMessage="1" errorTitle="お願い" error="選択項目から選んでください" promptTitle="メッセージカード" prompt="_x000a_メッセージカードを商品に同送することができます_x000a_ご希望の内容を選択してください。_x000a__x000a_①代筆依頼_x000a_（メッセージ文を『カード』シートにご入力ください）_x000a__x000a_②お客様ご用意_x000a_（納品3日前までに郵送でお送りください）_x000a__x000a_③メッセージカード不要_x000a_" sqref="I7:M7" xr:uid="{D34D1F67-EF43-4223-95B3-2914905B50B1}">
      <formula1>"代筆依頼（メッセージを専用シートにご入力ください）,お客様ご用意（納品3日前までに郵送でお送りください）,不要"</formula1>
    </dataValidation>
    <dataValidation type="list" errorStyle="information" allowBlank="1" showInputMessage="1" sqref="I12:J12" xr:uid="{C37579B5-1D26-41D3-B2C4-4B77988EDA2C}">
      <formula1>"午前中,12:00～14:00,14:00～16:00,16:00～18:00,18:00～20:00,19:00～21:00,希望無し"</formula1>
    </dataValidation>
  </dataValidations>
  <printOptions horizontalCentered="1"/>
  <pageMargins left="0.15748031496062992" right="0.23622047244094491" top="0.59055118110236227" bottom="0.19685039370078741" header="0.11811023622047245" footer="0.15748031496062992"/>
  <pageSetup paperSize="9" scale="74"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defaultSize="0" autoFill="0" autoLine="0" autoPict="0">
                <anchor moveWithCells="1">
                  <from>
                    <xdr:col>3</xdr:col>
                    <xdr:colOff>476250</xdr:colOff>
                    <xdr:row>39</xdr:row>
                    <xdr:rowOff>28575</xdr:rowOff>
                  </from>
                  <to>
                    <xdr:col>3</xdr:col>
                    <xdr:colOff>781050</xdr:colOff>
                    <xdr:row>39</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926" yWindow="504" count="3">
        <x14:dataValidation type="list" allowBlank="1" showErrorMessage="1" error="選択肢の中からご選択ください" promptTitle="品名" prompt="_x000a_品名を選択してください。_x000a__x000a_選択肢に当てはまるものが無い場合は入力をしてください。_x000a_" xr:uid="{D4FEABC6-CB15-45DF-BD1C-B65DB6EF97AE}">
          <x14:formula1>
            <xm:f>配送!$AJ$4:$AJ$14</xm:f>
          </x14:formula1>
          <xm:sqref>I4:M4</xm:sqref>
        </x14:dataValidation>
        <x14:dataValidation type="list" allowBlank="1" showInputMessage="1" showErrorMessage="1" errorTitle="お願い" error="選択項目から選んでください" prompt="右の商品写真をご参考にご選択ください。" xr:uid="{1B4FEB71-FCC0-4525-9393-B5B0420FA4B8}">
          <x14:formula1>
            <xm:f>配送!$AK$4:$AK$13</xm:f>
          </x14:formula1>
          <xm:sqref>AZ3</xm:sqref>
        </x14:dataValidation>
        <x14:dataValidation type="list" allowBlank="1" showErrorMessage="1" errorTitle="お願い" error="選択肢から選択してください" promptTitle="お色味" prompt="_x000a_ご希望のお色味を選択してください。_x000a__x000a_選択肢に当てはまるものが無い場合は入力をしてください。_x000a_" xr:uid="{5F6B40FB-89E7-4E35-8936-05F566220194}">
          <x14:formula1>
            <xm:f>配送!$AK$4:$AK$10</xm:f>
          </x14:formula1>
          <xm:sqref>I6:M6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I21"/>
  <sheetViews>
    <sheetView workbookViewId="0">
      <selection activeCell="S8" sqref="S8"/>
    </sheetView>
  </sheetViews>
  <sheetFormatPr defaultRowHeight="13.5"/>
  <cols>
    <col min="1" max="1" width="4.25" customWidth="1"/>
    <col min="2" max="2" width="4.5" customWidth="1"/>
    <col min="3" max="3" width="4.25" customWidth="1"/>
    <col min="4" max="6" width="7.625" customWidth="1"/>
    <col min="7" max="7" width="9.875" customWidth="1"/>
    <col min="8" max="8" width="7.125" customWidth="1"/>
    <col min="9" max="9" width="6.5" customWidth="1"/>
    <col min="10" max="18" width="5.25" customWidth="1"/>
    <col min="19" max="21" width="9.75" customWidth="1"/>
    <col min="22" max="22" width="3.5" customWidth="1"/>
    <col min="23" max="23" width="15.625" customWidth="1"/>
    <col min="24" max="26" width="9" customWidth="1"/>
    <col min="27" max="27" width="10.25" customWidth="1"/>
    <col min="28" max="28" width="10.5" customWidth="1"/>
    <col min="29" max="31" width="9.5" customWidth="1"/>
    <col min="32" max="35" width="9" customWidth="1"/>
    <col min="36" max="36" width="16.25" customWidth="1"/>
    <col min="37" max="40" width="9" customWidth="1"/>
    <col min="41" max="44" width="9.875" customWidth="1"/>
    <col min="45" max="45" width="14" customWidth="1"/>
    <col min="46" max="46" width="8.875" customWidth="1"/>
    <col min="47" max="47" width="10.5" customWidth="1"/>
    <col min="48" max="48" width="7.875" customWidth="1"/>
    <col min="49" max="49" width="9.125" customWidth="1"/>
    <col min="50" max="50" width="10" customWidth="1"/>
    <col min="51" max="52" width="9" customWidth="1"/>
    <col min="53" max="66" width="7.75" customWidth="1"/>
    <col min="67" max="67" width="7.625" customWidth="1"/>
    <col min="68" max="87" width="7.375" customWidth="1"/>
  </cols>
  <sheetData>
    <row r="1" spans="1:87" s="15" customFormat="1" ht="19.5" customHeight="1">
      <c r="A1" s="26" t="s">
        <v>22</v>
      </c>
      <c r="B1" s="27" t="s">
        <v>23</v>
      </c>
      <c r="C1" s="27" t="s">
        <v>24</v>
      </c>
      <c r="D1" s="28" t="s">
        <v>171</v>
      </c>
      <c r="E1" s="29" t="s">
        <v>25</v>
      </c>
      <c r="F1" s="27" t="s">
        <v>26</v>
      </c>
      <c r="G1" s="30" t="s">
        <v>27</v>
      </c>
      <c r="H1" s="31" t="s">
        <v>28</v>
      </c>
      <c r="I1" s="36" t="s">
        <v>172</v>
      </c>
      <c r="J1" s="37" t="s">
        <v>173</v>
      </c>
      <c r="K1" s="38" t="s">
        <v>174</v>
      </c>
      <c r="L1" s="39" t="s">
        <v>175</v>
      </c>
      <c r="M1" s="39" t="s">
        <v>176</v>
      </c>
      <c r="N1" s="39" t="s">
        <v>177</v>
      </c>
      <c r="O1" s="39" t="s">
        <v>178</v>
      </c>
      <c r="P1" s="40" t="s">
        <v>179</v>
      </c>
      <c r="Q1" s="40" t="s">
        <v>180</v>
      </c>
      <c r="R1" s="41" t="s">
        <v>181</v>
      </c>
      <c r="S1" s="46" t="s">
        <v>29</v>
      </c>
      <c r="T1" s="47" t="s">
        <v>30</v>
      </c>
      <c r="U1" s="48" t="s">
        <v>39</v>
      </c>
      <c r="V1" s="19" t="s">
        <v>182</v>
      </c>
      <c r="W1" s="20" t="s">
        <v>183</v>
      </c>
      <c r="X1" s="21" t="s">
        <v>13</v>
      </c>
      <c r="Y1" s="22" t="s">
        <v>6</v>
      </c>
      <c r="Z1" s="22" t="s">
        <v>31</v>
      </c>
      <c r="AA1" s="22" t="s">
        <v>7</v>
      </c>
      <c r="AB1" s="23" t="s">
        <v>32</v>
      </c>
      <c r="AC1" s="48" t="s">
        <v>271</v>
      </c>
      <c r="AD1" s="48" t="s">
        <v>272</v>
      </c>
      <c r="AE1" s="48" t="s">
        <v>273</v>
      </c>
      <c r="AF1" s="48" t="s">
        <v>274</v>
      </c>
      <c r="AG1" s="48" t="s">
        <v>274</v>
      </c>
      <c r="AH1" s="48" t="s">
        <v>275</v>
      </c>
      <c r="AI1" s="53" t="s">
        <v>33</v>
      </c>
      <c r="AJ1" s="54" t="s">
        <v>167</v>
      </c>
      <c r="AK1" s="55" t="s">
        <v>168</v>
      </c>
      <c r="AL1" s="56" t="s">
        <v>169</v>
      </c>
      <c r="AM1" s="20" t="s">
        <v>5</v>
      </c>
      <c r="AN1" s="20" t="s">
        <v>13</v>
      </c>
      <c r="AO1" s="20" t="s">
        <v>6</v>
      </c>
      <c r="AP1" s="20" t="s">
        <v>3</v>
      </c>
      <c r="AQ1" s="20" t="s">
        <v>7</v>
      </c>
      <c r="AR1" s="20" t="s">
        <v>4</v>
      </c>
      <c r="AS1" s="61" t="s">
        <v>184</v>
      </c>
      <c r="AT1" s="61" t="s">
        <v>13</v>
      </c>
      <c r="AU1" s="61" t="s">
        <v>6</v>
      </c>
      <c r="AV1" s="61" t="s">
        <v>3</v>
      </c>
      <c r="AW1" s="61" t="s">
        <v>7</v>
      </c>
      <c r="AX1" s="61" t="s">
        <v>4</v>
      </c>
      <c r="AY1" s="62" t="s">
        <v>185</v>
      </c>
      <c r="AZ1" s="63" t="s">
        <v>0</v>
      </c>
      <c r="BA1" s="64" t="s">
        <v>12</v>
      </c>
      <c r="BB1" s="64" t="s">
        <v>38</v>
      </c>
      <c r="BC1" s="64" t="s">
        <v>1</v>
      </c>
      <c r="BD1" s="64" t="s">
        <v>16</v>
      </c>
      <c r="BE1" s="64" t="s">
        <v>15</v>
      </c>
      <c r="BF1" s="64" t="s">
        <v>18</v>
      </c>
      <c r="BG1" s="64" t="s">
        <v>19</v>
      </c>
      <c r="BH1" s="64" t="s">
        <v>276</v>
      </c>
      <c r="BI1" s="64" t="s">
        <v>277</v>
      </c>
      <c r="BJ1" s="64" t="s">
        <v>40</v>
      </c>
      <c r="BK1" s="64" t="s">
        <v>34</v>
      </c>
      <c r="BL1" s="64" t="s">
        <v>34</v>
      </c>
      <c r="BM1" s="27" t="s">
        <v>35</v>
      </c>
      <c r="BN1" s="27" t="s">
        <v>8</v>
      </c>
      <c r="BO1" s="27" t="s">
        <v>9</v>
      </c>
      <c r="BP1" s="27" t="s">
        <v>10</v>
      </c>
      <c r="BQ1" s="27" t="s">
        <v>20</v>
      </c>
      <c r="BR1" s="27" t="s">
        <v>8</v>
      </c>
      <c r="BS1" s="27" t="s">
        <v>9</v>
      </c>
      <c r="BT1" s="27" t="s">
        <v>10</v>
      </c>
      <c r="BU1" s="27" t="s">
        <v>21</v>
      </c>
      <c r="BV1" s="27" t="s">
        <v>8</v>
      </c>
      <c r="BW1" s="27" t="s">
        <v>9</v>
      </c>
      <c r="BX1" s="27" t="s">
        <v>10</v>
      </c>
      <c r="BY1" s="53" t="s">
        <v>9</v>
      </c>
      <c r="BZ1" s="53" t="s">
        <v>10</v>
      </c>
      <c r="CA1" s="27" t="s">
        <v>9</v>
      </c>
      <c r="CB1" s="27" t="s">
        <v>10</v>
      </c>
      <c r="CC1" s="27" t="s">
        <v>36</v>
      </c>
      <c r="CD1" s="53" t="s">
        <v>37</v>
      </c>
      <c r="CE1" s="53" t="s">
        <v>9</v>
      </c>
      <c r="CF1" s="53" t="s">
        <v>10</v>
      </c>
      <c r="CG1" s="27" t="s">
        <v>36</v>
      </c>
      <c r="CH1" s="27" t="s">
        <v>14</v>
      </c>
      <c r="CI1" s="27" t="s">
        <v>2</v>
      </c>
    </row>
    <row r="2" spans="1:87" s="15" customFormat="1" ht="19.5" customHeight="1">
      <c r="A2" s="18"/>
      <c r="B2" s="32"/>
      <c r="C2" s="32"/>
      <c r="D2" s="33"/>
      <c r="E2" s="34" t="str">
        <f>'オーダーシート '!H4</f>
        <v>原則4日前までにご注文ください</v>
      </c>
      <c r="F2" s="32"/>
      <c r="G2" s="95" t="str">
        <f>'オーダーシート '!H5</f>
        <v>選択してください</v>
      </c>
      <c r="H2" s="35"/>
      <c r="I2" s="42"/>
      <c r="J2" s="43"/>
      <c r="K2" s="43"/>
      <c r="L2" s="43"/>
      <c r="M2" s="44" t="e">
        <f>#REF!</f>
        <v>#REF!</v>
      </c>
      <c r="N2" s="43"/>
      <c r="O2" s="43"/>
      <c r="P2" s="43"/>
      <c r="Q2" s="43"/>
      <c r="R2" s="45"/>
      <c r="S2" s="49"/>
      <c r="T2" s="50"/>
      <c r="U2" s="51"/>
      <c r="V2" s="24"/>
      <c r="W2" s="25">
        <f>'オーダーシート '!D4</f>
        <v>0</v>
      </c>
      <c r="X2" s="25">
        <f>'オーダーシート '!D5</f>
        <v>0</v>
      </c>
      <c r="Y2" s="25">
        <f>'オーダーシート '!D6</f>
        <v>0</v>
      </c>
      <c r="Z2" s="25">
        <f>'オーダーシート '!D7</f>
        <v>0</v>
      </c>
      <c r="AA2" s="25">
        <f>'オーダーシート '!D8</f>
        <v>0</v>
      </c>
      <c r="AB2" s="25">
        <f>'オーダーシート '!D9</f>
        <v>0</v>
      </c>
      <c r="AC2" s="52">
        <f>'オーダーシート '!D12</f>
        <v>0</v>
      </c>
      <c r="AD2" s="52">
        <f>'オーダーシート '!D13</f>
        <v>0</v>
      </c>
      <c r="AE2" s="52">
        <f>'オーダーシート '!D14</f>
        <v>0</v>
      </c>
      <c r="AF2" s="52">
        <f>'オーダーシート '!D15</f>
        <v>0</v>
      </c>
      <c r="AG2" s="52">
        <f>お支払い方法選択!AA14</f>
        <v>0</v>
      </c>
      <c r="AH2" s="52"/>
      <c r="AI2" s="57" t="e">
        <f>お支払い方法選択!#REF!</f>
        <v>#REF!</v>
      </c>
      <c r="AJ2" s="58">
        <f>'オーダーシート '!D18</f>
        <v>0</v>
      </c>
      <c r="AK2" s="58">
        <f>'オーダーシート '!D19</f>
        <v>0</v>
      </c>
      <c r="AL2" s="58">
        <f>'オーダーシート '!D20</f>
        <v>0</v>
      </c>
      <c r="AM2" s="25">
        <f>お支払い方法選択!P18</f>
        <v>0</v>
      </c>
      <c r="AN2" s="25">
        <f>お支払い方法選択!AA18</f>
        <v>0</v>
      </c>
      <c r="AO2" s="25">
        <f>お支払い方法選択!AL18</f>
        <v>0</v>
      </c>
      <c r="AP2" s="25"/>
      <c r="AQ2" s="25">
        <f>お支払い方法選択!AS18</f>
        <v>0</v>
      </c>
      <c r="AR2" s="25"/>
      <c r="AS2" s="59">
        <f>'オーダーシート '!D27</f>
        <v>0</v>
      </c>
      <c r="AT2" s="59">
        <f>'オーダーシート '!D28</f>
        <v>0</v>
      </c>
      <c r="AU2" s="59">
        <f>'オーダーシート '!D29</f>
        <v>0</v>
      </c>
      <c r="AV2" s="59">
        <f>'オーダーシート '!D30</f>
        <v>0</v>
      </c>
      <c r="AW2" s="59">
        <f>'オーダーシート '!D31</f>
        <v>0</v>
      </c>
      <c r="AX2" s="59">
        <f>'オーダーシート '!D32</f>
        <v>0</v>
      </c>
      <c r="AY2" s="60">
        <f>AZ2</f>
        <v>0</v>
      </c>
      <c r="AZ2" s="60">
        <f>'オーダーシート '!D33</f>
        <v>0</v>
      </c>
      <c r="BA2" s="52" t="str">
        <f>'オーダーシート '!H15</f>
        <v>選択してください</v>
      </c>
      <c r="BB2" s="52" t="str">
        <f>'オーダーシート '!H16</f>
        <v>選択してください</v>
      </c>
      <c r="BC2" s="52" t="str">
        <f>'オーダーシート '!H17</f>
        <v>選択してください</v>
      </c>
      <c r="BD2" s="52" t="str">
        <f>'オーダーシート '!H18</f>
        <v>選択してください</v>
      </c>
      <c r="BE2" s="52"/>
      <c r="BF2" s="52" t="str">
        <f>'オーダーシート '!H19</f>
        <v>選択してください</v>
      </c>
      <c r="BG2" s="52" t="str">
        <f>'オーダーシート '!H22</f>
        <v>選択してください</v>
      </c>
      <c r="BH2" s="52" t="str">
        <f>'オーダーシート '!H23</f>
        <v>選択してください</v>
      </c>
      <c r="BI2" s="52" t="str">
        <f>'オーダーシート '!H24</f>
        <v>選択してください</v>
      </c>
      <c r="BJ2" s="52" t="str">
        <f>'オーダーシート '!H26</f>
        <v>選択してください</v>
      </c>
      <c r="BK2" s="52" t="str">
        <f>IF('オーダーシート '!F29=0,"",'オーダーシート '!F29)</f>
        <v/>
      </c>
      <c r="BL2" s="52"/>
      <c r="BM2" s="32" t="str">
        <f>'オーダーシート '!H15</f>
        <v>選択してください</v>
      </c>
      <c r="BN2" s="97" t="e">
        <f>'オーダーシート '!N5</f>
        <v>#VALUE!</v>
      </c>
      <c r="BO2" s="32">
        <v>1</v>
      </c>
      <c r="BP2" s="32"/>
      <c r="BQ2" s="32"/>
      <c r="BR2" s="32"/>
      <c r="BS2" s="32"/>
      <c r="BT2" s="32"/>
      <c r="BU2" s="32"/>
      <c r="BV2" s="32"/>
      <c r="BW2" s="32"/>
      <c r="BX2" s="32"/>
      <c r="BY2" s="57"/>
      <c r="BZ2" s="98" t="e">
        <f>'オーダーシート '!N6</f>
        <v>#VALUE!</v>
      </c>
      <c r="CA2" s="32"/>
      <c r="CB2" s="32"/>
      <c r="CC2" s="32"/>
      <c r="CD2" s="98" t="e">
        <f>'オーダーシート '!N7</f>
        <v>#N/A</v>
      </c>
      <c r="CE2" s="57"/>
      <c r="CF2" s="57"/>
      <c r="CG2" s="32"/>
      <c r="CH2" s="32"/>
      <c r="CI2" s="32"/>
    </row>
    <row r="3" spans="1:87" ht="9.75" customHeight="1"/>
    <row r="4" spans="1:87" ht="21" customHeight="1">
      <c r="W4" s="48" t="s">
        <v>271</v>
      </c>
      <c r="X4" s="48" t="s">
        <v>272</v>
      </c>
      <c r="Y4" s="48" t="s">
        <v>273</v>
      </c>
      <c r="Z4" s="48" t="s">
        <v>274</v>
      </c>
      <c r="AA4" s="47" t="s">
        <v>274</v>
      </c>
    </row>
    <row r="5" spans="1:87" ht="21" customHeight="1">
      <c r="W5" s="52">
        <f>'オーダーシート '!D12</f>
        <v>0</v>
      </c>
      <c r="X5" s="52">
        <f>'オーダーシート '!D13</f>
        <v>0</v>
      </c>
      <c r="Y5" s="52">
        <f>'オーダーシート '!D14</f>
        <v>0</v>
      </c>
      <c r="Z5" s="52">
        <f>'オーダーシート '!D15</f>
        <v>0</v>
      </c>
      <c r="AA5" s="50">
        <f>お支払い方法選択!AA14</f>
        <v>0</v>
      </c>
    </row>
    <row r="6" spans="1:87" ht="9" customHeight="1"/>
    <row r="7" spans="1:87" ht="20.25" customHeight="1">
      <c r="W7" s="61" t="s">
        <v>184</v>
      </c>
      <c r="X7" s="61" t="s">
        <v>13</v>
      </c>
      <c r="Y7" s="61" t="s">
        <v>6</v>
      </c>
      <c r="Z7" s="61" t="s">
        <v>3</v>
      </c>
      <c r="AA7" s="61" t="s">
        <v>7</v>
      </c>
      <c r="AB7" s="61" t="s">
        <v>4</v>
      </c>
      <c r="AC7" s="61" t="s">
        <v>185</v>
      </c>
      <c r="AD7" s="61" t="s">
        <v>0</v>
      </c>
    </row>
    <row r="8" spans="1:87" ht="20.25" customHeight="1">
      <c r="W8" s="59">
        <f>'オーダーシート '!D27</f>
        <v>0</v>
      </c>
      <c r="X8" s="59">
        <f>'オーダーシート '!D28</f>
        <v>0</v>
      </c>
      <c r="Y8" s="59">
        <f>'オーダーシート '!D29</f>
        <v>0</v>
      </c>
      <c r="Z8" s="59">
        <f>'オーダーシート '!D30</f>
        <v>0</v>
      </c>
      <c r="AA8" s="59">
        <f>'オーダーシート '!D31</f>
        <v>0</v>
      </c>
      <c r="AB8" s="59">
        <f>'オーダーシート '!D32</f>
        <v>0</v>
      </c>
      <c r="AC8" s="59"/>
      <c r="AD8" s="96">
        <f>'オーダーシート '!D33</f>
        <v>0</v>
      </c>
    </row>
    <row r="9" spans="1:87" ht="9.75" customHeight="1"/>
    <row r="10" spans="1:87" ht="21" customHeight="1">
      <c r="W10" s="64" t="s">
        <v>12</v>
      </c>
      <c r="X10" s="64" t="s">
        <v>38</v>
      </c>
      <c r="Y10" s="64" t="s">
        <v>1</v>
      </c>
      <c r="Z10" s="64" t="s">
        <v>16</v>
      </c>
      <c r="AA10" s="64" t="s">
        <v>15</v>
      </c>
      <c r="AB10" s="64" t="s">
        <v>18</v>
      </c>
      <c r="AC10" s="64" t="s">
        <v>19</v>
      </c>
      <c r="AD10" s="64" t="s">
        <v>186</v>
      </c>
      <c r="AE10" s="64" t="s">
        <v>187</v>
      </c>
      <c r="AF10" s="64" t="s">
        <v>188</v>
      </c>
      <c r="AG10" s="65" t="s">
        <v>34</v>
      </c>
      <c r="AH10" s="65" t="s">
        <v>34</v>
      </c>
    </row>
    <row r="11" spans="1:87" ht="21" customHeight="1">
      <c r="W11" s="52" t="str">
        <f>'オーダーシート '!H15</f>
        <v>選択してください</v>
      </c>
      <c r="X11" s="52" t="str">
        <f>'オーダーシート '!H16</f>
        <v>選択してください</v>
      </c>
      <c r="Y11" s="52" t="str">
        <f>'オーダーシート '!H17</f>
        <v>選択してください</v>
      </c>
      <c r="Z11" s="52" t="str">
        <f>'オーダーシート '!H18</f>
        <v>選択してください</v>
      </c>
      <c r="AA11" s="52"/>
      <c r="AB11" s="52" t="str">
        <f>'オーダーシート '!H19</f>
        <v>選択してください</v>
      </c>
      <c r="AC11" s="52" t="str">
        <f>'オーダーシート '!H22</f>
        <v>選択してください</v>
      </c>
      <c r="AD11" s="52" t="str">
        <f>'オーダーシート '!H23</f>
        <v>選択してください</v>
      </c>
      <c r="AE11" s="52" t="str">
        <f>'オーダーシート '!H24</f>
        <v>選択してください</v>
      </c>
      <c r="AF11" s="52" t="str">
        <f>'オーダーシート '!H26</f>
        <v>選択してください</v>
      </c>
      <c r="AG11" s="52" t="str">
        <f>IF('オーダーシート '!F29=0,"",'オーダーシート '!F29)</f>
        <v/>
      </c>
      <c r="AH11" s="52"/>
    </row>
    <row r="12" spans="1:87" ht="21">
      <c r="A12" s="264" t="s">
        <v>493</v>
      </c>
    </row>
    <row r="13" spans="1:87" s="15" customFormat="1" ht="19.5" customHeight="1">
      <c r="A13" s="26" t="s">
        <v>22</v>
      </c>
      <c r="B13" s="27" t="s">
        <v>23</v>
      </c>
      <c r="C13" s="27" t="s">
        <v>24</v>
      </c>
      <c r="D13" s="28" t="s">
        <v>171</v>
      </c>
      <c r="E13" s="29" t="s">
        <v>25</v>
      </c>
      <c r="F13" s="27" t="s">
        <v>26</v>
      </c>
      <c r="G13" s="30" t="s">
        <v>27</v>
      </c>
      <c r="H13" s="31" t="s">
        <v>28</v>
      </c>
      <c r="I13" s="36" t="s">
        <v>172</v>
      </c>
      <c r="J13" s="37" t="s">
        <v>173</v>
      </c>
      <c r="K13" s="38" t="s">
        <v>174</v>
      </c>
      <c r="L13" s="39" t="s">
        <v>175</v>
      </c>
      <c r="M13" s="39" t="s">
        <v>176</v>
      </c>
      <c r="N13" s="39" t="s">
        <v>177</v>
      </c>
      <c r="O13" s="39" t="s">
        <v>178</v>
      </c>
      <c r="P13" s="40" t="s">
        <v>179</v>
      </c>
      <c r="Q13" s="40" t="s">
        <v>180</v>
      </c>
      <c r="R13" s="41" t="s">
        <v>181</v>
      </c>
      <c r="S13" s="46" t="s">
        <v>29</v>
      </c>
      <c r="T13" s="47" t="s">
        <v>30</v>
      </c>
      <c r="U13" s="48" t="s">
        <v>39</v>
      </c>
      <c r="V13" s="19" t="s">
        <v>182</v>
      </c>
      <c r="W13" s="20" t="s">
        <v>183</v>
      </c>
      <c r="X13" s="21" t="s">
        <v>13</v>
      </c>
      <c r="Y13" s="22" t="s">
        <v>6</v>
      </c>
      <c r="Z13" s="22" t="s">
        <v>31</v>
      </c>
      <c r="AA13" s="22" t="s">
        <v>7</v>
      </c>
      <c r="AB13" s="23" t="s">
        <v>32</v>
      </c>
      <c r="AC13" s="48" t="s">
        <v>271</v>
      </c>
      <c r="AD13" s="48" t="s">
        <v>272</v>
      </c>
      <c r="AE13" s="48" t="s">
        <v>273</v>
      </c>
      <c r="AF13" s="48" t="s">
        <v>274</v>
      </c>
      <c r="AG13" s="48" t="s">
        <v>274</v>
      </c>
      <c r="AH13" s="48" t="s">
        <v>275</v>
      </c>
      <c r="AI13" s="53" t="s">
        <v>33</v>
      </c>
      <c r="AJ13" s="54" t="s">
        <v>167</v>
      </c>
      <c r="AK13" s="55" t="s">
        <v>168</v>
      </c>
      <c r="AL13" s="56" t="s">
        <v>169</v>
      </c>
      <c r="AM13" s="20" t="s">
        <v>5</v>
      </c>
      <c r="AN13" s="20" t="s">
        <v>13</v>
      </c>
      <c r="AO13" s="20" t="s">
        <v>6</v>
      </c>
      <c r="AP13" s="20" t="s">
        <v>3</v>
      </c>
      <c r="AQ13" s="20" t="s">
        <v>7</v>
      </c>
      <c r="AR13" s="20" t="s">
        <v>4</v>
      </c>
      <c r="AS13" s="61" t="s">
        <v>184</v>
      </c>
      <c r="AT13" s="61" t="s">
        <v>13</v>
      </c>
      <c r="AU13" s="61" t="s">
        <v>6</v>
      </c>
      <c r="AV13" s="61" t="s">
        <v>3</v>
      </c>
      <c r="AW13" s="61" t="s">
        <v>7</v>
      </c>
      <c r="AX13" s="61" t="s">
        <v>4</v>
      </c>
      <c r="AY13" s="62" t="s">
        <v>185</v>
      </c>
      <c r="AZ13" s="63" t="s">
        <v>0</v>
      </c>
      <c r="BA13" s="64" t="s">
        <v>12</v>
      </c>
      <c r="BB13" s="64" t="s">
        <v>38</v>
      </c>
      <c r="BC13" s="64" t="s">
        <v>1</v>
      </c>
      <c r="BD13" s="64" t="s">
        <v>16</v>
      </c>
      <c r="BE13" s="64" t="s">
        <v>15</v>
      </c>
      <c r="BF13" s="64" t="s">
        <v>18</v>
      </c>
      <c r="BG13" s="64" t="s">
        <v>19</v>
      </c>
      <c r="BH13" s="64" t="s">
        <v>276</v>
      </c>
      <c r="BI13" s="64" t="s">
        <v>277</v>
      </c>
      <c r="BJ13" s="64" t="s">
        <v>40</v>
      </c>
      <c r="BK13" s="64" t="s">
        <v>34</v>
      </c>
      <c r="BL13" s="64" t="s">
        <v>34</v>
      </c>
      <c r="BM13" s="27" t="s">
        <v>35</v>
      </c>
      <c r="BN13" s="27" t="s">
        <v>8</v>
      </c>
      <c r="BO13" s="27" t="s">
        <v>9</v>
      </c>
      <c r="BP13" s="27" t="s">
        <v>10</v>
      </c>
      <c r="BQ13" s="27" t="s">
        <v>20</v>
      </c>
      <c r="BR13" s="27" t="s">
        <v>8</v>
      </c>
      <c r="BS13" s="27" t="s">
        <v>9</v>
      </c>
      <c r="BT13" s="27" t="s">
        <v>10</v>
      </c>
      <c r="BU13" s="27" t="s">
        <v>21</v>
      </c>
      <c r="BV13" s="27" t="s">
        <v>8</v>
      </c>
      <c r="BW13" s="27" t="s">
        <v>9</v>
      </c>
      <c r="BX13" s="27" t="s">
        <v>10</v>
      </c>
      <c r="BY13" s="53" t="s">
        <v>9</v>
      </c>
      <c r="BZ13" s="53" t="s">
        <v>10</v>
      </c>
      <c r="CA13" s="27" t="s">
        <v>9</v>
      </c>
      <c r="CB13" s="27" t="s">
        <v>10</v>
      </c>
      <c r="CC13" s="27" t="s">
        <v>36</v>
      </c>
      <c r="CD13" s="53" t="s">
        <v>37</v>
      </c>
      <c r="CE13" s="53" t="s">
        <v>9</v>
      </c>
      <c r="CF13" s="53" t="s">
        <v>10</v>
      </c>
      <c r="CG13" s="27" t="s">
        <v>36</v>
      </c>
      <c r="CH13" s="27" t="s">
        <v>14</v>
      </c>
      <c r="CI13" s="27" t="s">
        <v>2</v>
      </c>
    </row>
    <row r="14" spans="1:87" s="15" customFormat="1" ht="19.5" customHeight="1">
      <c r="A14" s="18"/>
      <c r="B14" s="32"/>
      <c r="C14" s="32"/>
      <c r="D14" s="33"/>
      <c r="E14" s="34">
        <f>胡蝶蘭オーダーシート!I11</f>
        <v>0</v>
      </c>
      <c r="F14" s="32"/>
      <c r="G14" s="95" t="str">
        <f>胡蝶蘭オーダーシート!I12</f>
        <v>選択してください</v>
      </c>
      <c r="H14" s="35"/>
      <c r="I14" s="42"/>
      <c r="J14" s="43"/>
      <c r="K14" s="43"/>
      <c r="L14" s="43"/>
      <c r="M14" s="44"/>
      <c r="N14" s="43"/>
      <c r="O14" s="43"/>
      <c r="P14" s="43"/>
      <c r="Q14" s="43"/>
      <c r="R14" s="45"/>
      <c r="S14" s="49"/>
      <c r="T14" s="50"/>
      <c r="U14" s="51"/>
      <c r="V14" s="24"/>
      <c r="W14" s="25">
        <f>胡蝶蘭オーダーシート!D4</f>
        <v>0</v>
      </c>
      <c r="X14" s="25">
        <f>胡蝶蘭オーダーシート!D5</f>
        <v>0</v>
      </c>
      <c r="Y14" s="25">
        <f>胡蝶蘭オーダーシート!D6</f>
        <v>0</v>
      </c>
      <c r="Z14" s="25">
        <f>胡蝶蘭オーダーシート!D7</f>
        <v>0</v>
      </c>
      <c r="AA14" s="25">
        <f>胡蝶蘭オーダーシート!D8</f>
        <v>0</v>
      </c>
      <c r="AB14" s="25">
        <f>胡蝶蘭オーダーシート!D9</f>
        <v>0</v>
      </c>
      <c r="AC14" s="52">
        <f>胡蝶蘭オーダーシート!D12</f>
        <v>0</v>
      </c>
      <c r="AD14" s="52">
        <f>胡蝶蘭オーダーシート!D13</f>
        <v>0</v>
      </c>
      <c r="AE14" s="52">
        <f>胡蝶蘭オーダーシート!D14</f>
        <v>0</v>
      </c>
      <c r="AF14" s="52">
        <f>胡蝶蘭オーダーシート!D15</f>
        <v>0</v>
      </c>
      <c r="AG14" s="52">
        <f>お支払い方法選択!AA14</f>
        <v>0</v>
      </c>
      <c r="AH14" s="52"/>
      <c r="AI14" s="57" t="e">
        <f>お支払い方法選択!#REF!</f>
        <v>#REF!</v>
      </c>
      <c r="AJ14" s="58">
        <f>胡蝶蘭オーダーシート!D18</f>
        <v>0</v>
      </c>
      <c r="AK14" s="58">
        <f>胡蝶蘭オーダーシート!D19</f>
        <v>0</v>
      </c>
      <c r="AL14" s="58">
        <f>胡蝶蘭オーダーシート!D20</f>
        <v>0</v>
      </c>
      <c r="AM14" s="25">
        <f>お支払い方法選択!P18</f>
        <v>0</v>
      </c>
      <c r="AN14" s="25">
        <f>お支払い方法選択!AA18</f>
        <v>0</v>
      </c>
      <c r="AO14" s="25">
        <f>お支払い方法選択!AL18</f>
        <v>0</v>
      </c>
      <c r="AP14" s="25"/>
      <c r="AQ14" s="25">
        <f>お支払い方法選択!AS18</f>
        <v>0</v>
      </c>
      <c r="AR14" s="25"/>
      <c r="AS14" s="59">
        <f>胡蝶蘭オーダーシート!D27</f>
        <v>0</v>
      </c>
      <c r="AT14" s="59">
        <f>胡蝶蘭オーダーシート!D28</f>
        <v>0</v>
      </c>
      <c r="AU14" s="59">
        <f>胡蝶蘭オーダーシート!D29</f>
        <v>0</v>
      </c>
      <c r="AV14" s="59">
        <f>胡蝶蘭オーダーシート!D30</f>
        <v>0</v>
      </c>
      <c r="AW14" s="59">
        <f>胡蝶蘭オーダーシート!D31</f>
        <v>0</v>
      </c>
      <c r="AX14" s="59">
        <f>胡蝶蘭オーダーシート!D32</f>
        <v>0</v>
      </c>
      <c r="AY14" s="60">
        <f>AZ14</f>
        <v>0</v>
      </c>
      <c r="AZ14" s="60">
        <f>胡蝶蘭オーダーシート!D33</f>
        <v>0</v>
      </c>
      <c r="BA14" s="52" t="str">
        <f>胡蝶蘭オーダーシート!I4</f>
        <v>選択してください</v>
      </c>
      <c r="BB14" s="52" t="s">
        <v>235</v>
      </c>
      <c r="BC14" s="52" t="s">
        <v>235</v>
      </c>
      <c r="BD14" s="52" t="str">
        <f>胡蝶蘭オーダーシート!I5</f>
        <v>選択してください</v>
      </c>
      <c r="BE14" s="52" t="s">
        <v>235</v>
      </c>
      <c r="BF14" s="52" t="str">
        <f>胡蝶蘭オーダーシート!I7</f>
        <v>選択してください</v>
      </c>
      <c r="BG14" s="52" t="str">
        <f>胡蝶蘭オーダーシート!I27</f>
        <v>選択してください</v>
      </c>
      <c r="BH14" s="52" t="str">
        <f>胡蝶蘭オーダーシート!I28</f>
        <v>選択してください</v>
      </c>
      <c r="BI14" s="52" t="str">
        <f>胡蝶蘭オーダーシート!I29</f>
        <v>選択してください</v>
      </c>
      <c r="BJ14" s="52" t="str">
        <f>胡蝶蘭オーダーシート!I30</f>
        <v>選択してください</v>
      </c>
      <c r="BK14" s="52">
        <f>胡蝶蘭オーダーシート!F34</f>
        <v>0</v>
      </c>
      <c r="BL14" s="52"/>
      <c r="BM14" s="32"/>
      <c r="BN14" s="97"/>
      <c r="BO14" s="32">
        <v>1</v>
      </c>
      <c r="BP14" s="32"/>
      <c r="BQ14" s="32"/>
      <c r="BR14" s="32"/>
      <c r="BS14" s="32"/>
      <c r="BT14" s="32"/>
      <c r="BU14" s="32"/>
      <c r="BV14" s="32"/>
      <c r="BW14" s="32"/>
      <c r="BX14" s="32"/>
      <c r="BY14" s="57"/>
      <c r="BZ14" s="98"/>
      <c r="CA14" s="32"/>
      <c r="CB14" s="32"/>
      <c r="CC14" s="32"/>
      <c r="CD14" s="98"/>
      <c r="CE14" s="57"/>
      <c r="CF14" s="57"/>
      <c r="CG14" s="32"/>
      <c r="CH14" s="32"/>
      <c r="CI14" s="32"/>
    </row>
    <row r="16" spans="1:87" ht="21" customHeight="1">
      <c r="W16" s="48" t="s">
        <v>271</v>
      </c>
      <c r="X16" s="48" t="s">
        <v>272</v>
      </c>
      <c r="Y16" s="48" t="s">
        <v>273</v>
      </c>
      <c r="Z16" s="48" t="s">
        <v>274</v>
      </c>
      <c r="AA16" s="47" t="s">
        <v>274</v>
      </c>
    </row>
    <row r="17" spans="23:30" ht="21" customHeight="1">
      <c r="W17" s="52">
        <f>胡蝶蘭オーダーシート!D12</f>
        <v>0</v>
      </c>
      <c r="X17" s="52">
        <f>胡蝶蘭オーダーシート!D13</f>
        <v>0</v>
      </c>
      <c r="Y17" s="52">
        <f>胡蝶蘭オーダーシート!D14</f>
        <v>0</v>
      </c>
      <c r="Z17" s="52">
        <f>胡蝶蘭オーダーシート!D15</f>
        <v>0</v>
      </c>
      <c r="AA17" s="50" t="e">
        <f>お支払い方法選択!#REF!</f>
        <v>#REF!</v>
      </c>
    </row>
    <row r="18" spans="23:30" ht="9" customHeight="1"/>
    <row r="19" spans="23:30" ht="20.25" customHeight="1">
      <c r="W19" s="61" t="s">
        <v>184</v>
      </c>
      <c r="X19" s="61" t="s">
        <v>13</v>
      </c>
      <c r="Y19" s="61" t="s">
        <v>6</v>
      </c>
      <c r="Z19" s="61" t="s">
        <v>3</v>
      </c>
      <c r="AA19" s="61" t="s">
        <v>7</v>
      </c>
      <c r="AB19" s="61" t="s">
        <v>4</v>
      </c>
      <c r="AC19" s="61" t="s">
        <v>185</v>
      </c>
      <c r="AD19" s="61" t="s">
        <v>0</v>
      </c>
    </row>
    <row r="20" spans="23:30" ht="20.25" customHeight="1">
      <c r="W20" s="59">
        <f>胡蝶蘭オーダーシート!D27</f>
        <v>0</v>
      </c>
      <c r="X20" s="59">
        <f>胡蝶蘭オーダーシート!D28</f>
        <v>0</v>
      </c>
      <c r="Y20" s="59">
        <f>胡蝶蘭オーダーシート!D29</f>
        <v>0</v>
      </c>
      <c r="Z20" s="59">
        <f>胡蝶蘭オーダーシート!D30</f>
        <v>0</v>
      </c>
      <c r="AA20" s="59">
        <f>胡蝶蘭オーダーシート!D31</f>
        <v>0</v>
      </c>
      <c r="AB20" s="59">
        <f>胡蝶蘭オーダーシート!D32</f>
        <v>0</v>
      </c>
      <c r="AC20" s="60">
        <f>AZ14</f>
        <v>0</v>
      </c>
      <c r="AD20" s="60">
        <f>胡蝶蘭オーダーシート!D33</f>
        <v>0</v>
      </c>
    </row>
    <row r="21" spans="23:30" ht="9.75" customHeight="1"/>
  </sheetData>
  <phoneticPr fontId="8"/>
  <conditionalFormatting sqref="H1:H2">
    <cfRule type="cellIs" dxfId="1" priority="2" operator="equal">
      <formula>"自社配送"</formula>
    </cfRule>
  </conditionalFormatting>
  <conditionalFormatting sqref="H13:H14">
    <cfRule type="cellIs" dxfId="0" priority="1" operator="equal">
      <formula>"自社配送"</formula>
    </cfRule>
  </conditionalFormatting>
  <dataValidations count="12">
    <dataValidation type="list" errorStyle="information" allowBlank="1" showInputMessage="1" promptTitle="雰囲気" prompt="_x000a_ご希望の雰囲気を選択してください。_x000a__x000a_選択肢に当てはまるものが無い場合は入力をしてください。_x000a_" sqref="BC2 Y11 BC14" xr:uid="{541FBDC0-8CCF-4BAE-807C-C0D608308079}">
      <formula1>"華やか,シンプル, 優しく,可愛く,シック,スタイリッシュ,カッコよく,おまかせ"</formula1>
    </dataValidation>
    <dataValidation type="list" errorStyle="warning" allowBlank="1" errorTitle="お願い" error="選択項目から選んでください" sqref="BG2 AC11 BG14" xr:uid="{CAFB0E5D-FC55-4649-906C-23A84400F611}">
      <formula1>"弊社で作成,不要"</formula1>
    </dataValidation>
    <dataValidation type="list" errorStyle="information" allowBlank="1" sqref="AY2 AC8 AY14 AC20" xr:uid="{00000000-0002-0000-0300-000002000000}">
      <formula1>"法人様,男性,女性,その他"</formula1>
    </dataValidation>
    <dataValidation type="list" errorStyle="information" allowBlank="1" showInputMessage="1" promptTitle="ご用途" prompt="_x000a_ご用途を選択してください。_x000a__x000a_選択肢に当てはまるものが無い場合は入力をしてください。_x000a_" sqref="AZ2 AD8 AZ14 AD20" xr:uid="{00000000-0002-0000-0300-000003000000}">
      <formula1>"ご移転,ご開店,お礼,その他お祝い,お見舞い,ご葬儀,その他"</formula1>
    </dataValidation>
    <dataValidation type="list" errorStyle="warning" allowBlank="1" showInputMessage="1" errorTitle="お願い" error="選択項目から選んでください" sqref="BA2:BB2 W11:X11 BA14:BB14" xr:uid="{00000000-0002-0000-0300-000004000000}">
      <formula1>"大きめ,中,小さめ,おまかせ"</formula1>
    </dataValidation>
    <dataValidation type="list" errorStyle="information" allowBlank="1" showInputMessage="1" promptTitle="紙袋" prompt="_x000a_お持ち帰り用に紙袋が必要な場合は選択してください。_x000a__x000a_" sqref="BE2 AA11 BE14" xr:uid="{4A09A975-2923-48A9-820A-93A9272EDA68}">
      <formula1>"紙袋を同送する,不要"</formula1>
    </dataValidation>
    <dataValidation type="list" errorStyle="information" allowBlank="1" showInputMessage="1" errorTitle="お願い" promptTitle="お色味" prompt="_x000a_ご希望のお色味を選択してください。_x000a__x000a_選択肢に当てはまるものが無い場合は入力をしてください。_x000a_" sqref="BD2 Z11 BD14" xr:uid="{AD366566-962B-4775-8463-C12975EBBB6B}">
      <formula1>"ホワイト・グリーン,レッド,ピンク,イエロー,オレンジ,おまかせ"</formula1>
    </dataValidation>
    <dataValidation type="list" errorStyle="warning" allowBlank="1" showInputMessage="1" errorTitle="お願い" error="選択項目から選んでください" sqref="BF2 AB11 BF14" xr:uid="{48665003-5B6D-4D5A-94EB-B103A509147C}">
      <formula1>"弊社で作成（代筆）,お客様ご用意,不要"</formula1>
    </dataValidation>
    <dataValidation type="list" errorStyle="information" allowBlank="1" showInputMessage="1" showErrorMessage="1" sqref="H2 H14" xr:uid="{00000000-0002-0000-0300-000009000000}">
      <formula1>"宅急便,自社配送,店頭受け渡し"</formula1>
    </dataValidation>
    <dataValidation type="list" errorStyle="information" allowBlank="1" showInputMessage="1" sqref="G2 G14" xr:uid="{00000000-0002-0000-0300-00000A000000}">
      <formula1>"午前中,12:00～14:00,14:00～16:00,16:00～18:00,18:00～20:00,20:00～21:00,希望無し"</formula1>
    </dataValidation>
    <dataValidation type="list" errorStyle="information" allowBlank="1" showInputMessage="1" sqref="H2 H14" xr:uid="{3A35083C-0E36-4EC5-BB7E-7F64BFA9EDA0}">
      <formula1>"宅急便,自社配送,店頭受け渡し"</formula1>
    </dataValidation>
    <dataValidation type="list" errorStyle="information" allowBlank="1" showInputMessage="1" showErrorMessage="1" sqref="M2 M14" xr:uid="{AE4716E9-FB1F-489D-94F6-2A1C31A21526}">
      <formula1>"【企業→企業】,01・祝花, 02・移転祝花,03・開店祝花,04・就任祝花,05・商業施設祝花,06・FLOWERCOLLECT,07・観葉植物,08・胡蝶蘭,09・季節ギフト,10・お悔やみ系,,【企業→自社】,20・定期（自配）,21・定期（宅）,22・季節装飾（自配）,,【企業→個人】,30・福利厚生,31・誕生日祝花,,【代理店】,40・イベント（自配）,41・イベント（宅）,42・カタログ系,,【個人→個人】,50・個人（自配）,51・個人（宅）,52・ギフト,53・社長,54・ブライダル"</formula1>
    </dataValidation>
  </dataValidations>
  <pageMargins left="0.7" right="0.7" top="0.75" bottom="0.75" header="0.3" footer="0.3"/>
  <pageSetup paperSize="9" orientation="portrait" horizontalDpi="4294967293" verticalDpi="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D7B95-E268-4C98-A4CF-D12DB100ACFF}">
  <sheetPr codeName="Sheet17">
    <tabColor theme="3" tint="-0.249977111117893"/>
  </sheetPr>
  <dimension ref="A1:CX33"/>
  <sheetViews>
    <sheetView workbookViewId="0">
      <selection activeCell="P10" sqref="P10:Z10"/>
    </sheetView>
  </sheetViews>
  <sheetFormatPr defaultColWidth="2.5" defaultRowHeight="16.5" customHeight="1"/>
  <cols>
    <col min="1" max="55" width="2.375" style="299" customWidth="1"/>
    <col min="56" max="16384" width="2.5" style="299"/>
  </cols>
  <sheetData>
    <row r="1" spans="1:102" ht="77.25" customHeight="1"/>
    <row r="2" spans="1:102" ht="9" customHeight="1">
      <c r="A2" s="88"/>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row>
    <row r="3" spans="1:102" ht="28.5" customHeight="1">
      <c r="A3" s="88"/>
      <c r="B3" s="89"/>
      <c r="C3" s="90" t="s">
        <v>318</v>
      </c>
      <c r="D3" s="91"/>
      <c r="E3" s="92"/>
      <c r="F3" s="92"/>
      <c r="G3" s="92"/>
      <c r="H3" s="92"/>
      <c r="I3" s="92"/>
      <c r="J3" s="92"/>
      <c r="K3" s="92"/>
      <c r="L3" s="92"/>
      <c r="M3" s="92"/>
      <c r="N3" s="92"/>
      <c r="O3" s="92"/>
      <c r="P3" s="91"/>
      <c r="Q3" s="91"/>
      <c r="R3" s="92"/>
      <c r="S3" s="92"/>
      <c r="T3" s="92"/>
      <c r="U3" s="92"/>
      <c r="V3" s="92"/>
      <c r="W3" s="92"/>
      <c r="X3" s="92"/>
      <c r="Y3" s="92"/>
      <c r="Z3" s="92"/>
      <c r="AA3" s="92"/>
      <c r="AB3" s="88"/>
      <c r="AC3" s="88"/>
      <c r="AD3" s="92"/>
      <c r="AE3" s="92"/>
      <c r="AF3" s="92"/>
      <c r="AG3" s="92"/>
      <c r="AH3" s="92"/>
      <c r="AI3" s="92"/>
      <c r="AJ3" s="91"/>
      <c r="AK3" s="88"/>
      <c r="AL3" s="88"/>
      <c r="AM3" s="88"/>
      <c r="AN3" s="88"/>
      <c r="AO3" s="88"/>
      <c r="AP3" s="88"/>
      <c r="AQ3" s="92"/>
      <c r="AR3" s="92"/>
      <c r="AS3" s="92"/>
      <c r="AT3" s="92"/>
      <c r="AU3" s="92"/>
      <c r="AV3" s="92"/>
      <c r="AW3" s="92"/>
      <c r="AX3" s="92"/>
      <c r="AY3" s="92"/>
      <c r="AZ3" s="92"/>
      <c r="BA3" s="92"/>
      <c r="BB3" s="92"/>
      <c r="BC3" s="92"/>
      <c r="BD3" s="88"/>
      <c r="BE3" s="88"/>
      <c r="BF3" s="88"/>
      <c r="BG3" s="90"/>
      <c r="BH3" s="90"/>
      <c r="BI3" s="90"/>
      <c r="BJ3" s="90"/>
      <c r="BK3" s="90"/>
      <c r="BL3" s="90"/>
      <c r="BM3" s="90"/>
      <c r="BN3" s="90"/>
      <c r="BO3" s="90"/>
      <c r="BP3" s="90"/>
      <c r="BQ3" s="90"/>
      <c r="BR3" s="90"/>
      <c r="BS3" s="90"/>
      <c r="BT3" s="90"/>
      <c r="BU3" s="90"/>
      <c r="BV3" s="90"/>
      <c r="BW3" s="90"/>
      <c r="BX3" s="90"/>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row>
    <row r="4" spans="1:102" ht="14.25" customHeight="1" thickBot="1">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row>
    <row r="5" spans="1:102" ht="19.5" customHeight="1">
      <c r="A5" s="88"/>
      <c r="B5" s="88"/>
      <c r="C5" s="681"/>
      <c r="D5" s="682"/>
      <c r="E5" s="683"/>
      <c r="F5" s="683"/>
      <c r="G5" s="683"/>
      <c r="H5" s="683"/>
      <c r="I5" s="683"/>
      <c r="J5" s="683"/>
      <c r="K5" s="683"/>
      <c r="L5" s="683"/>
      <c r="M5" s="683"/>
      <c r="N5" s="683"/>
      <c r="O5" s="684"/>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row>
    <row r="6" spans="1:102" ht="28.5" customHeight="1" thickBot="1">
      <c r="A6" s="88"/>
      <c r="B6" s="89"/>
      <c r="C6" s="678"/>
      <c r="D6" s="679"/>
      <c r="E6" s="680" t="s">
        <v>237</v>
      </c>
      <c r="F6" s="680"/>
      <c r="G6" s="680"/>
      <c r="H6" s="680"/>
      <c r="I6" s="680"/>
      <c r="J6" s="680"/>
      <c r="K6" s="680"/>
      <c r="L6" s="680"/>
      <c r="M6" s="680"/>
      <c r="N6" s="680"/>
      <c r="O6" s="685"/>
      <c r="P6" s="91"/>
      <c r="Q6" s="93"/>
      <c r="R6" s="92"/>
      <c r="S6" s="92"/>
      <c r="T6" s="92"/>
      <c r="U6" s="92"/>
      <c r="V6" s="92"/>
      <c r="W6" s="92"/>
      <c r="X6" s="92"/>
      <c r="Y6" s="92"/>
      <c r="Z6" s="92"/>
      <c r="AA6" s="92"/>
      <c r="AB6" s="88"/>
      <c r="AC6" s="88"/>
      <c r="AD6" s="92"/>
      <c r="AE6" s="92"/>
      <c r="AF6" s="92"/>
      <c r="AG6" s="92"/>
      <c r="AH6" s="92"/>
      <c r="AI6" s="92"/>
      <c r="AJ6" s="91"/>
      <c r="AK6" s="88"/>
      <c r="AL6" s="88"/>
      <c r="AM6" s="88"/>
      <c r="AN6" s="88"/>
      <c r="AO6" s="88"/>
      <c r="AP6" s="88"/>
      <c r="AQ6" s="92"/>
      <c r="AR6" s="92"/>
      <c r="AS6" s="92"/>
      <c r="AT6" s="92"/>
      <c r="AU6" s="92"/>
      <c r="AV6" s="92"/>
      <c r="AW6" s="92"/>
      <c r="AX6" s="92"/>
      <c r="AY6" s="92"/>
      <c r="AZ6" s="92"/>
      <c r="BA6" s="92"/>
      <c r="BB6" s="92"/>
      <c r="BC6" s="92"/>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row>
    <row r="7" spans="1:102" ht="14.25" customHeight="1">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row>
    <row r="8" spans="1:102" ht="14.25" customHeight="1" thickBot="1">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row>
    <row r="9" spans="1:102" ht="19.5" customHeight="1">
      <c r="A9" s="88"/>
      <c r="B9" s="89"/>
      <c r="C9" s="681"/>
      <c r="D9" s="682"/>
      <c r="E9" s="683"/>
      <c r="F9" s="683"/>
      <c r="G9" s="683"/>
      <c r="H9" s="683"/>
      <c r="I9" s="683"/>
      <c r="J9" s="683"/>
      <c r="K9" s="683"/>
      <c r="L9" s="683"/>
      <c r="M9" s="683"/>
      <c r="N9" s="683"/>
      <c r="O9" s="686"/>
      <c r="P9" s="674" t="s">
        <v>160</v>
      </c>
      <c r="Q9" s="674"/>
      <c r="R9" s="674"/>
      <c r="S9" s="674"/>
      <c r="T9" s="674"/>
      <c r="U9" s="674"/>
      <c r="V9" s="674"/>
      <c r="W9" s="674"/>
      <c r="X9" s="674"/>
      <c r="Y9" s="674"/>
      <c r="Z9" s="675"/>
      <c r="AA9" s="92"/>
      <c r="AB9" s="88"/>
      <c r="AC9" s="88"/>
      <c r="AD9" s="92"/>
      <c r="AE9" s="92"/>
      <c r="AF9" s="92"/>
      <c r="AG9" s="92"/>
      <c r="AH9" s="92"/>
      <c r="AI9" s="92"/>
      <c r="AJ9" s="91"/>
      <c r="AK9" s="88"/>
      <c r="AL9" s="88"/>
      <c r="AM9" s="88"/>
      <c r="AN9" s="88"/>
      <c r="AO9" s="88"/>
      <c r="AP9" s="88"/>
      <c r="AQ9" s="92"/>
      <c r="AR9" s="92"/>
      <c r="AS9" s="92"/>
      <c r="AT9" s="92"/>
      <c r="AU9" s="92"/>
      <c r="AV9" s="92"/>
      <c r="AW9" s="92"/>
      <c r="AX9" s="92"/>
      <c r="AY9" s="92"/>
      <c r="AZ9" s="92"/>
      <c r="BA9" s="92"/>
      <c r="BB9" s="92"/>
      <c r="BC9" s="92"/>
      <c r="BD9" s="88"/>
      <c r="BE9" s="88"/>
      <c r="BF9" s="88"/>
      <c r="BG9" s="90"/>
      <c r="BH9" s="90"/>
      <c r="BI9" s="90"/>
      <c r="BJ9" s="90"/>
      <c r="BK9" s="90"/>
      <c r="BL9" s="90"/>
      <c r="BM9" s="90"/>
      <c r="BN9" s="90"/>
      <c r="BO9" s="90"/>
      <c r="BP9" s="90"/>
      <c r="BQ9" s="90"/>
      <c r="BR9" s="90"/>
      <c r="BS9" s="90"/>
      <c r="BT9" s="90"/>
      <c r="BU9" s="90"/>
      <c r="BV9" s="90"/>
      <c r="BW9" s="90"/>
      <c r="BX9" s="90"/>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row>
    <row r="10" spans="1:102" ht="28.5" customHeight="1" thickBot="1">
      <c r="A10" s="88"/>
      <c r="B10" s="89"/>
      <c r="C10" s="678"/>
      <c r="D10" s="679"/>
      <c r="E10" s="680" t="s">
        <v>236</v>
      </c>
      <c r="F10" s="680"/>
      <c r="G10" s="680"/>
      <c r="H10" s="680"/>
      <c r="I10" s="680"/>
      <c r="J10" s="680"/>
      <c r="K10" s="680"/>
      <c r="L10" s="680"/>
      <c r="M10" s="680"/>
      <c r="N10" s="680"/>
      <c r="O10" s="680"/>
      <c r="P10" s="665"/>
      <c r="Q10" s="665"/>
      <c r="R10" s="665"/>
      <c r="S10" s="665"/>
      <c r="T10" s="665"/>
      <c r="U10" s="665"/>
      <c r="V10" s="665"/>
      <c r="W10" s="665"/>
      <c r="X10" s="665"/>
      <c r="Y10" s="665"/>
      <c r="Z10" s="666"/>
      <c r="AA10" s="92"/>
      <c r="AB10" s="88"/>
      <c r="AC10" s="88"/>
      <c r="AD10" s="92"/>
      <c r="AE10" s="92"/>
      <c r="AF10" s="92"/>
      <c r="AG10" s="92"/>
      <c r="AH10" s="92"/>
      <c r="AI10" s="92"/>
      <c r="AJ10" s="91"/>
      <c r="AK10" s="88"/>
      <c r="AL10" s="88"/>
      <c r="AM10" s="88"/>
      <c r="AN10" s="88"/>
      <c r="AO10" s="88"/>
      <c r="AP10" s="88"/>
      <c r="AQ10" s="92"/>
      <c r="AR10" s="92"/>
      <c r="AS10" s="92"/>
      <c r="AT10" s="92"/>
      <c r="AU10" s="92"/>
      <c r="AV10" s="92"/>
      <c r="AW10" s="92"/>
      <c r="AX10" s="92"/>
      <c r="AY10" s="92"/>
      <c r="AZ10" s="92"/>
      <c r="BA10" s="92"/>
      <c r="BB10" s="92"/>
      <c r="BC10" s="92"/>
      <c r="BD10" s="88"/>
      <c r="BE10" s="88"/>
      <c r="BF10" s="88"/>
      <c r="BG10" s="90"/>
      <c r="BH10" s="90"/>
      <c r="BI10" s="90"/>
      <c r="BJ10" s="90"/>
      <c r="BK10" s="90"/>
      <c r="BL10" s="90"/>
      <c r="BM10" s="90"/>
      <c r="BN10" s="90"/>
      <c r="BO10" s="90"/>
      <c r="BP10" s="90"/>
      <c r="BQ10" s="90"/>
      <c r="BR10" s="90"/>
      <c r="BS10" s="90"/>
      <c r="BT10" s="90"/>
      <c r="BU10" s="90"/>
      <c r="BV10" s="90"/>
      <c r="BW10" s="90"/>
      <c r="BX10" s="90"/>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row>
    <row r="11" spans="1:102" ht="14.25" customHeight="1">
      <c r="A11" s="89"/>
      <c r="B11" s="88"/>
      <c r="C11" s="88"/>
      <c r="D11" s="88"/>
      <c r="E11" s="88"/>
      <c r="F11" s="88"/>
      <c r="G11" s="88"/>
      <c r="H11" s="88"/>
      <c r="I11" s="92"/>
      <c r="J11" s="92"/>
      <c r="K11" s="92"/>
      <c r="L11" s="92"/>
      <c r="M11" s="92"/>
      <c r="N11" s="92"/>
      <c r="O11" s="91"/>
      <c r="P11" s="91"/>
      <c r="Q11" s="92"/>
      <c r="R11" s="92"/>
      <c r="S11" s="92"/>
      <c r="T11" s="92"/>
      <c r="U11" s="92"/>
      <c r="V11" s="92"/>
      <c r="W11" s="92"/>
      <c r="X11" s="92"/>
      <c r="Y11" s="92"/>
      <c r="Z11" s="92"/>
      <c r="AA11" s="88"/>
      <c r="AB11" s="88"/>
      <c r="AC11" s="92"/>
      <c r="AD11" s="92"/>
      <c r="AE11" s="92"/>
      <c r="AF11" s="92"/>
      <c r="AG11" s="92"/>
      <c r="AH11" s="92"/>
      <c r="AI11" s="91"/>
      <c r="AJ11" s="88"/>
      <c r="AK11" s="88"/>
      <c r="AL11" s="88"/>
      <c r="AM11" s="88"/>
      <c r="AN11" s="92"/>
      <c r="AO11" s="92"/>
      <c r="AP11" s="92"/>
      <c r="AQ11" s="92"/>
      <c r="AR11" s="92"/>
      <c r="AS11" s="92"/>
      <c r="AT11" s="92"/>
      <c r="AU11" s="92"/>
      <c r="AV11" s="92"/>
      <c r="AW11" s="92"/>
      <c r="AX11" s="92"/>
      <c r="AY11" s="92"/>
      <c r="AZ11" s="92"/>
      <c r="BA11" s="92"/>
      <c r="BB11" s="92"/>
      <c r="BC11" s="92"/>
      <c r="BD11" s="88"/>
      <c r="BE11" s="88"/>
      <c r="BF11" s="88"/>
      <c r="BG11" s="90"/>
      <c r="BH11" s="90"/>
      <c r="BI11" s="90"/>
      <c r="BJ11" s="90"/>
      <c r="BK11" s="90"/>
      <c r="BL11" s="90"/>
      <c r="BM11" s="90"/>
      <c r="BN11" s="90"/>
      <c r="BO11" s="90"/>
      <c r="BP11" s="90"/>
      <c r="BQ11" s="90"/>
      <c r="BR11" s="90"/>
      <c r="BS11" s="90"/>
      <c r="BT11" s="90"/>
      <c r="BU11" s="90"/>
      <c r="BV11" s="90"/>
      <c r="BW11" s="90"/>
      <c r="BX11" s="90"/>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row>
    <row r="12" spans="1:102" ht="14.25" customHeight="1" thickBot="1">
      <c r="A12" s="89"/>
      <c r="B12" s="88"/>
      <c r="C12" s="88"/>
      <c r="D12" s="88"/>
      <c r="E12" s="88"/>
      <c r="F12" s="88"/>
      <c r="G12" s="88"/>
      <c r="H12" s="88"/>
      <c r="I12" s="92"/>
      <c r="J12" s="92"/>
      <c r="K12" s="92"/>
      <c r="L12" s="92"/>
      <c r="M12" s="92"/>
      <c r="N12" s="92"/>
      <c r="O12" s="91"/>
      <c r="P12" s="91"/>
      <c r="Q12" s="92"/>
      <c r="R12" s="92"/>
      <c r="S12" s="92"/>
      <c r="T12" s="92"/>
      <c r="U12" s="92"/>
      <c r="V12" s="92"/>
      <c r="W12" s="92"/>
      <c r="X12" s="92"/>
      <c r="Y12" s="92"/>
      <c r="Z12" s="92"/>
      <c r="AA12" s="88"/>
      <c r="AB12" s="88"/>
      <c r="AC12" s="92"/>
      <c r="AD12" s="92"/>
      <c r="AE12" s="92"/>
      <c r="AF12" s="92"/>
      <c r="AG12" s="92"/>
      <c r="AH12" s="92"/>
      <c r="AI12" s="91"/>
      <c r="AJ12" s="88"/>
      <c r="AK12" s="88"/>
      <c r="AL12" s="301" t="s">
        <v>246</v>
      </c>
      <c r="AM12" s="92"/>
      <c r="AN12" s="92"/>
      <c r="AO12" s="92"/>
      <c r="AP12" s="92"/>
      <c r="AQ12" s="92"/>
      <c r="AR12" s="92"/>
      <c r="AS12" s="92"/>
      <c r="AT12" s="92"/>
      <c r="AU12" s="92"/>
      <c r="AV12" s="92"/>
      <c r="AW12" s="92"/>
      <c r="AX12" s="92"/>
      <c r="AY12" s="92"/>
      <c r="AZ12" s="92"/>
      <c r="BA12" s="92"/>
      <c r="BB12" s="92"/>
      <c r="BC12" s="88"/>
      <c r="BD12" s="88"/>
      <c r="BE12" s="88"/>
      <c r="BF12" s="90"/>
      <c r="BG12" s="90"/>
      <c r="BH12" s="90"/>
      <c r="BI12" s="90"/>
      <c r="BJ12" s="90"/>
      <c r="BK12" s="90"/>
      <c r="BL12" s="90"/>
      <c r="BM12" s="90"/>
      <c r="BN12" s="90"/>
      <c r="BO12" s="90"/>
      <c r="BP12" s="90"/>
      <c r="BQ12" s="90"/>
      <c r="BR12" s="90"/>
      <c r="BS12" s="90"/>
      <c r="BT12" s="90"/>
      <c r="BU12" s="90"/>
      <c r="BV12" s="90"/>
      <c r="BW12" s="90"/>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row>
    <row r="13" spans="1:102" ht="19.5" customHeight="1">
      <c r="A13" s="88"/>
      <c r="B13" s="89"/>
      <c r="C13" s="681"/>
      <c r="D13" s="682"/>
      <c r="E13" s="683"/>
      <c r="F13" s="683"/>
      <c r="G13" s="683"/>
      <c r="H13" s="683"/>
      <c r="I13" s="683"/>
      <c r="J13" s="683"/>
      <c r="K13" s="683"/>
      <c r="L13" s="683"/>
      <c r="M13" s="683"/>
      <c r="N13" s="683"/>
      <c r="O13" s="686"/>
      <c r="P13" s="674" t="s">
        <v>316</v>
      </c>
      <c r="Q13" s="674"/>
      <c r="R13" s="674"/>
      <c r="S13" s="674"/>
      <c r="T13" s="674"/>
      <c r="U13" s="674"/>
      <c r="V13" s="674"/>
      <c r="W13" s="674"/>
      <c r="X13" s="674"/>
      <c r="Y13" s="674"/>
      <c r="Z13" s="674"/>
      <c r="AA13" s="674" t="s">
        <v>170</v>
      </c>
      <c r="AB13" s="674"/>
      <c r="AC13" s="674"/>
      <c r="AD13" s="674"/>
      <c r="AE13" s="674"/>
      <c r="AF13" s="674"/>
      <c r="AG13" s="674"/>
      <c r="AH13" s="674"/>
      <c r="AI13" s="674"/>
      <c r="AJ13" s="674"/>
      <c r="AK13" s="675"/>
      <c r="AL13" s="676" t="s">
        <v>99</v>
      </c>
      <c r="AM13" s="667"/>
      <c r="AN13" s="667"/>
      <c r="AO13" s="667"/>
      <c r="AP13" s="667"/>
      <c r="AQ13" s="667"/>
      <c r="AR13" s="667"/>
      <c r="AS13" s="667"/>
      <c r="AT13" s="667" t="s">
        <v>17</v>
      </c>
      <c r="AU13" s="667"/>
      <c r="AV13" s="667"/>
      <c r="AW13" s="667"/>
      <c r="AX13" s="667"/>
      <c r="AY13" s="667"/>
      <c r="AZ13" s="667"/>
      <c r="BA13" s="667"/>
      <c r="BB13" s="667" t="s">
        <v>160</v>
      </c>
      <c r="BC13" s="667"/>
      <c r="BD13" s="667"/>
      <c r="BE13" s="667"/>
      <c r="BF13" s="667"/>
      <c r="BG13" s="667"/>
      <c r="BH13" s="667"/>
      <c r="BI13" s="667"/>
      <c r="BJ13" s="667" t="s">
        <v>97</v>
      </c>
      <c r="BK13" s="667"/>
      <c r="BL13" s="667"/>
      <c r="BM13" s="667"/>
      <c r="BN13" s="667"/>
      <c r="BO13" s="667"/>
      <c r="BP13" s="667"/>
      <c r="BQ13" s="667"/>
      <c r="BR13" s="667" t="s">
        <v>238</v>
      </c>
      <c r="BS13" s="667"/>
      <c r="BT13" s="667"/>
      <c r="BU13" s="667"/>
      <c r="BV13" s="667"/>
      <c r="BW13" s="667"/>
      <c r="BX13" s="667"/>
      <c r="BY13" s="66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row>
    <row r="14" spans="1:102" ht="28.5" customHeight="1" thickBot="1">
      <c r="A14" s="88"/>
      <c r="B14" s="89"/>
      <c r="C14" s="678"/>
      <c r="D14" s="679"/>
      <c r="E14" s="680" t="s">
        <v>302</v>
      </c>
      <c r="F14" s="680"/>
      <c r="G14" s="680"/>
      <c r="H14" s="680"/>
      <c r="I14" s="680"/>
      <c r="J14" s="680"/>
      <c r="K14" s="680"/>
      <c r="L14" s="680"/>
      <c r="M14" s="680"/>
      <c r="N14" s="680"/>
      <c r="O14" s="680"/>
      <c r="P14" s="665"/>
      <c r="Q14" s="665"/>
      <c r="R14" s="665"/>
      <c r="S14" s="665"/>
      <c r="T14" s="665"/>
      <c r="U14" s="665"/>
      <c r="V14" s="665"/>
      <c r="W14" s="665"/>
      <c r="X14" s="665"/>
      <c r="Y14" s="665"/>
      <c r="Z14" s="669"/>
      <c r="AA14" s="669"/>
      <c r="AB14" s="670"/>
      <c r="AC14" s="670"/>
      <c r="AD14" s="670"/>
      <c r="AE14" s="670"/>
      <c r="AF14" s="670"/>
      <c r="AG14" s="670"/>
      <c r="AH14" s="670"/>
      <c r="AI14" s="670"/>
      <c r="AJ14" s="670"/>
      <c r="AK14" s="688"/>
      <c r="AL14" s="671"/>
      <c r="AM14" s="670"/>
      <c r="AN14" s="670"/>
      <c r="AO14" s="670"/>
      <c r="AP14" s="670"/>
      <c r="AQ14" s="670"/>
      <c r="AR14" s="672" t="s">
        <v>100</v>
      </c>
      <c r="AS14" s="673"/>
      <c r="AT14" s="669"/>
      <c r="AU14" s="670"/>
      <c r="AV14" s="670"/>
      <c r="AW14" s="670"/>
      <c r="AX14" s="670"/>
      <c r="AY14" s="670"/>
      <c r="AZ14" s="297" t="s">
        <v>17</v>
      </c>
      <c r="BA14" s="298"/>
      <c r="BB14" s="665"/>
      <c r="BC14" s="665"/>
      <c r="BD14" s="665"/>
      <c r="BE14" s="665"/>
      <c r="BF14" s="665"/>
      <c r="BG14" s="665"/>
      <c r="BH14" s="665"/>
      <c r="BI14" s="665"/>
      <c r="BJ14" s="665"/>
      <c r="BK14" s="665"/>
      <c r="BL14" s="665"/>
      <c r="BM14" s="665"/>
      <c r="BN14" s="665"/>
      <c r="BO14" s="665"/>
      <c r="BP14" s="665"/>
      <c r="BQ14" s="665"/>
      <c r="BR14" s="665"/>
      <c r="BS14" s="665"/>
      <c r="BT14" s="665"/>
      <c r="BU14" s="665"/>
      <c r="BV14" s="665"/>
      <c r="BW14" s="665"/>
      <c r="BX14" s="665"/>
      <c r="BY14" s="666"/>
      <c r="BZ14" s="88"/>
      <c r="CA14" s="88"/>
      <c r="CB14" s="88"/>
      <c r="CC14" s="88"/>
      <c r="CD14" s="88"/>
      <c r="CE14" s="88"/>
      <c r="CF14" s="88"/>
      <c r="CG14" s="88"/>
      <c r="CH14" s="88"/>
      <c r="CI14" s="88"/>
      <c r="CJ14" s="88"/>
      <c r="CK14" s="88"/>
      <c r="CL14" s="88"/>
      <c r="CM14" s="88"/>
      <c r="CN14" s="88"/>
      <c r="CO14" s="88"/>
      <c r="CP14" s="88"/>
      <c r="CQ14" s="88"/>
      <c r="CR14" s="88"/>
      <c r="CS14" s="88"/>
      <c r="CT14" s="88"/>
      <c r="CU14" s="88"/>
      <c r="CV14" s="88"/>
      <c r="CW14" s="88"/>
      <c r="CX14" s="88"/>
    </row>
    <row r="15" spans="1:102" ht="14.25" customHeight="1">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8"/>
      <c r="BP15" s="88"/>
      <c r="BQ15" s="88"/>
      <c r="BR15" s="88"/>
      <c r="BS15" s="88"/>
      <c r="BT15" s="88"/>
      <c r="BU15" s="88"/>
      <c r="BV15" s="88"/>
      <c r="BW15" s="88"/>
      <c r="BX15" s="88"/>
      <c r="BY15" s="88"/>
      <c r="BZ15" s="88"/>
      <c r="CA15" s="88"/>
      <c r="CB15" s="88"/>
      <c r="CC15" s="88"/>
      <c r="CD15" s="88"/>
      <c r="CE15" s="88"/>
      <c r="CF15" s="88"/>
      <c r="CG15" s="88"/>
      <c r="CH15" s="88"/>
      <c r="CI15" s="88"/>
      <c r="CJ15" s="88"/>
      <c r="CK15" s="88"/>
      <c r="CL15" s="88"/>
      <c r="CM15" s="88"/>
      <c r="CN15" s="88"/>
      <c r="CO15" s="88"/>
      <c r="CP15" s="88"/>
      <c r="CQ15" s="88"/>
      <c r="CR15" s="88"/>
      <c r="CS15" s="88"/>
      <c r="CT15" s="88"/>
      <c r="CU15" s="88"/>
      <c r="CV15" s="88"/>
      <c r="CW15" s="88"/>
      <c r="CX15" s="88"/>
    </row>
    <row r="16" spans="1:102" ht="14.25" customHeight="1" thickBot="1">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302" t="s">
        <v>246</v>
      </c>
      <c r="BK16" s="88"/>
      <c r="BL16" s="88"/>
      <c r="BM16" s="88"/>
      <c r="BN16" s="88"/>
      <c r="BO16" s="88"/>
      <c r="BP16" s="88"/>
      <c r="BQ16" s="88"/>
      <c r="BR16" s="88"/>
      <c r="BS16" s="88"/>
      <c r="BT16" s="88"/>
      <c r="BU16" s="88"/>
      <c r="BV16" s="88"/>
      <c r="BW16" s="88"/>
      <c r="BX16" s="88"/>
      <c r="BY16" s="88"/>
      <c r="BZ16" s="88"/>
      <c r="CA16" s="88"/>
      <c r="CB16" s="88"/>
      <c r="CC16" s="88"/>
      <c r="CD16" s="88"/>
      <c r="CE16" s="88"/>
      <c r="CF16" s="88"/>
      <c r="CG16" s="88"/>
      <c r="CH16" s="88"/>
      <c r="CI16" s="88"/>
      <c r="CJ16" s="88"/>
      <c r="CK16" s="88"/>
      <c r="CL16" s="88"/>
      <c r="CM16" s="88"/>
      <c r="CN16" s="88"/>
      <c r="CO16" s="88"/>
      <c r="CP16" s="88"/>
      <c r="CQ16" s="88"/>
      <c r="CR16" s="88"/>
      <c r="CS16" s="88"/>
      <c r="CT16" s="88"/>
      <c r="CU16" s="88"/>
      <c r="CV16" s="88"/>
      <c r="CW16" s="88"/>
      <c r="CX16" s="88"/>
    </row>
    <row r="17" spans="1:102" ht="19.5" customHeight="1">
      <c r="A17" s="88"/>
      <c r="B17" s="88"/>
      <c r="C17" s="681"/>
      <c r="D17" s="682"/>
      <c r="E17" s="683"/>
      <c r="F17" s="683"/>
      <c r="G17" s="683"/>
      <c r="H17" s="683"/>
      <c r="I17" s="683"/>
      <c r="J17" s="683"/>
      <c r="K17" s="683"/>
      <c r="L17" s="683"/>
      <c r="M17" s="683"/>
      <c r="N17" s="683"/>
      <c r="O17" s="686"/>
      <c r="P17" s="674" t="s">
        <v>316</v>
      </c>
      <c r="Q17" s="674"/>
      <c r="R17" s="674"/>
      <c r="S17" s="674"/>
      <c r="T17" s="674"/>
      <c r="U17" s="674"/>
      <c r="V17" s="674"/>
      <c r="W17" s="674"/>
      <c r="X17" s="674"/>
      <c r="Y17" s="674"/>
      <c r="Z17" s="674"/>
      <c r="AA17" s="674" t="s">
        <v>314</v>
      </c>
      <c r="AB17" s="674"/>
      <c r="AC17" s="674"/>
      <c r="AD17" s="674"/>
      <c r="AE17" s="674"/>
      <c r="AF17" s="674"/>
      <c r="AG17" s="674"/>
      <c r="AH17" s="674"/>
      <c r="AI17" s="674"/>
      <c r="AJ17" s="674"/>
      <c r="AK17" s="674"/>
      <c r="AL17" s="677" t="s">
        <v>6</v>
      </c>
      <c r="AM17" s="677"/>
      <c r="AN17" s="677"/>
      <c r="AO17" s="677"/>
      <c r="AP17" s="677"/>
      <c r="AQ17" s="677"/>
      <c r="AR17" s="677"/>
      <c r="AS17" s="677" t="s">
        <v>315</v>
      </c>
      <c r="AT17" s="677"/>
      <c r="AU17" s="677"/>
      <c r="AV17" s="677"/>
      <c r="AW17" s="677"/>
      <c r="AX17" s="677"/>
      <c r="AY17" s="677"/>
      <c r="AZ17" s="677"/>
      <c r="BA17" s="677"/>
      <c r="BB17" s="677"/>
      <c r="BC17" s="677"/>
      <c r="BD17" s="677"/>
      <c r="BE17" s="677"/>
      <c r="BF17" s="677"/>
      <c r="BG17" s="677"/>
      <c r="BH17" s="677"/>
      <c r="BI17" s="689"/>
      <c r="BJ17" s="676" t="s">
        <v>99</v>
      </c>
      <c r="BK17" s="667"/>
      <c r="BL17" s="667"/>
      <c r="BM17" s="667"/>
      <c r="BN17" s="667"/>
      <c r="BO17" s="667"/>
      <c r="BP17" s="667"/>
      <c r="BQ17" s="667"/>
      <c r="BR17" s="667" t="s">
        <v>17</v>
      </c>
      <c r="BS17" s="667"/>
      <c r="BT17" s="667"/>
      <c r="BU17" s="667"/>
      <c r="BV17" s="667"/>
      <c r="BW17" s="667"/>
      <c r="BX17" s="667"/>
      <c r="BY17" s="667"/>
      <c r="BZ17" s="667" t="s">
        <v>160</v>
      </c>
      <c r="CA17" s="667"/>
      <c r="CB17" s="667"/>
      <c r="CC17" s="667"/>
      <c r="CD17" s="667"/>
      <c r="CE17" s="667"/>
      <c r="CF17" s="667"/>
      <c r="CG17" s="667"/>
      <c r="CH17" s="667" t="s">
        <v>97</v>
      </c>
      <c r="CI17" s="667"/>
      <c r="CJ17" s="667"/>
      <c r="CK17" s="667"/>
      <c r="CL17" s="667"/>
      <c r="CM17" s="667"/>
      <c r="CN17" s="667"/>
      <c r="CO17" s="667"/>
      <c r="CP17" s="667" t="s">
        <v>238</v>
      </c>
      <c r="CQ17" s="667"/>
      <c r="CR17" s="667"/>
      <c r="CS17" s="667"/>
      <c r="CT17" s="667"/>
      <c r="CU17" s="667"/>
      <c r="CV17" s="667"/>
      <c r="CW17" s="668"/>
      <c r="CX17" s="88"/>
    </row>
    <row r="18" spans="1:102" ht="34.5" customHeight="1" thickBot="1">
      <c r="A18" s="88"/>
      <c r="B18" s="89"/>
      <c r="C18" s="678"/>
      <c r="D18" s="679"/>
      <c r="E18" s="680" t="s">
        <v>301</v>
      </c>
      <c r="F18" s="680"/>
      <c r="G18" s="680"/>
      <c r="H18" s="680"/>
      <c r="I18" s="680"/>
      <c r="J18" s="680"/>
      <c r="K18" s="680"/>
      <c r="L18" s="680"/>
      <c r="M18" s="680"/>
      <c r="N18" s="680"/>
      <c r="O18" s="680"/>
      <c r="P18" s="665"/>
      <c r="Q18" s="665"/>
      <c r="R18" s="665"/>
      <c r="S18" s="665"/>
      <c r="T18" s="665"/>
      <c r="U18" s="665"/>
      <c r="V18" s="665"/>
      <c r="W18" s="665"/>
      <c r="X18" s="665"/>
      <c r="Y18" s="665"/>
      <c r="Z18" s="669"/>
      <c r="AA18" s="665"/>
      <c r="AB18" s="665"/>
      <c r="AC18" s="665"/>
      <c r="AD18" s="665"/>
      <c r="AE18" s="665"/>
      <c r="AF18" s="665"/>
      <c r="AG18" s="665"/>
      <c r="AH18" s="665"/>
      <c r="AI18" s="665"/>
      <c r="AJ18" s="665"/>
      <c r="AK18" s="665"/>
      <c r="AL18" s="687"/>
      <c r="AM18" s="687"/>
      <c r="AN18" s="687"/>
      <c r="AO18" s="687"/>
      <c r="AP18" s="687"/>
      <c r="AQ18" s="687"/>
      <c r="AR18" s="687"/>
      <c r="AS18" s="687"/>
      <c r="AT18" s="687"/>
      <c r="AU18" s="687"/>
      <c r="AV18" s="687"/>
      <c r="AW18" s="687"/>
      <c r="AX18" s="687"/>
      <c r="AY18" s="687"/>
      <c r="AZ18" s="687"/>
      <c r="BA18" s="687"/>
      <c r="BB18" s="687"/>
      <c r="BC18" s="687"/>
      <c r="BD18" s="687"/>
      <c r="BE18" s="687"/>
      <c r="BF18" s="687"/>
      <c r="BG18" s="687"/>
      <c r="BH18" s="687"/>
      <c r="BI18" s="690"/>
      <c r="BJ18" s="671"/>
      <c r="BK18" s="670"/>
      <c r="BL18" s="670"/>
      <c r="BM18" s="670"/>
      <c r="BN18" s="670"/>
      <c r="BO18" s="670"/>
      <c r="BP18" s="672" t="s">
        <v>100</v>
      </c>
      <c r="BQ18" s="673"/>
      <c r="BR18" s="669"/>
      <c r="BS18" s="670"/>
      <c r="BT18" s="670"/>
      <c r="BU18" s="670"/>
      <c r="BV18" s="670"/>
      <c r="BW18" s="670"/>
      <c r="BX18" s="297" t="s">
        <v>17</v>
      </c>
      <c r="BY18" s="298"/>
      <c r="BZ18" s="665"/>
      <c r="CA18" s="665"/>
      <c r="CB18" s="665"/>
      <c r="CC18" s="665"/>
      <c r="CD18" s="665"/>
      <c r="CE18" s="665"/>
      <c r="CF18" s="665"/>
      <c r="CG18" s="665"/>
      <c r="CH18" s="665"/>
      <c r="CI18" s="665"/>
      <c r="CJ18" s="665"/>
      <c r="CK18" s="665"/>
      <c r="CL18" s="665"/>
      <c r="CM18" s="665"/>
      <c r="CN18" s="665"/>
      <c r="CO18" s="665"/>
      <c r="CP18" s="665"/>
      <c r="CQ18" s="665"/>
      <c r="CR18" s="665"/>
      <c r="CS18" s="665"/>
      <c r="CT18" s="665"/>
      <c r="CU18" s="665"/>
      <c r="CV18" s="665"/>
      <c r="CW18" s="666"/>
      <c r="CX18" s="88"/>
    </row>
    <row r="19" spans="1:102" ht="14.25" customHeight="1">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row>
    <row r="20" spans="1:102" ht="14.25" customHeight="1">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c r="CL20" s="88"/>
      <c r="CM20" s="88"/>
      <c r="CN20" s="88"/>
      <c r="CO20" s="88"/>
      <c r="CP20" s="88"/>
      <c r="CQ20" s="88"/>
      <c r="CR20" s="88"/>
      <c r="CS20" s="88"/>
      <c r="CT20" s="88"/>
      <c r="CU20" s="88"/>
      <c r="CV20" s="88"/>
      <c r="CW20" s="88"/>
      <c r="CX20" s="88"/>
    </row>
    <row r="21" spans="1:102" ht="15.75" customHeight="1">
      <c r="A21" s="89"/>
      <c r="B21" s="88"/>
      <c r="C21" s="88"/>
      <c r="D21" s="88"/>
      <c r="E21" s="88"/>
      <c r="F21" s="88"/>
      <c r="G21" s="88"/>
      <c r="H21" s="88"/>
      <c r="I21" s="92"/>
      <c r="J21" s="92"/>
      <c r="K21" s="92"/>
      <c r="L21" s="92"/>
      <c r="M21" s="92"/>
      <c r="N21" s="92"/>
      <c r="O21" s="91"/>
      <c r="P21" s="91"/>
      <c r="Q21" s="92"/>
      <c r="R21" s="92"/>
      <c r="S21" s="92"/>
      <c r="T21" s="92"/>
      <c r="U21" s="92"/>
      <c r="V21" s="92"/>
      <c r="W21" s="92"/>
      <c r="X21" s="92"/>
      <c r="Y21" s="92"/>
      <c r="Z21" s="92"/>
      <c r="AA21" s="88"/>
      <c r="AB21" s="88"/>
      <c r="AC21" s="92"/>
      <c r="AD21" s="92"/>
      <c r="AE21" s="92"/>
      <c r="AF21" s="92"/>
      <c r="AG21" s="92"/>
      <c r="AH21" s="92"/>
      <c r="AI21" s="91"/>
      <c r="AJ21" s="88"/>
      <c r="AK21" s="88"/>
      <c r="AL21" s="88"/>
      <c r="AM21" s="88"/>
      <c r="AN21" s="92"/>
      <c r="AO21" s="92"/>
      <c r="AP21" s="92"/>
      <c r="AQ21" s="92"/>
      <c r="AR21" s="701" t="s">
        <v>101</v>
      </c>
      <c r="AS21" s="702"/>
      <c r="AT21" s="702"/>
      <c r="AU21" s="702"/>
      <c r="AV21" s="702"/>
      <c r="AW21" s="702"/>
      <c r="AX21" s="702"/>
      <c r="AY21" s="702" t="s">
        <v>159</v>
      </c>
      <c r="AZ21" s="702"/>
      <c r="BA21" s="702"/>
      <c r="BB21" s="702"/>
      <c r="BC21" s="702"/>
      <c r="BD21" s="702"/>
      <c r="BE21" s="702" t="s">
        <v>107</v>
      </c>
      <c r="BF21" s="702"/>
      <c r="BG21" s="702"/>
      <c r="BH21" s="702"/>
      <c r="BI21" s="702"/>
      <c r="BJ21" s="702"/>
      <c r="BK21" s="702"/>
      <c r="BL21" s="703"/>
      <c r="BM21" s="90"/>
      <c r="BN21" s="90"/>
      <c r="BO21" s="90"/>
      <c r="BP21" s="90"/>
      <c r="BQ21" s="90"/>
      <c r="BR21" s="90"/>
      <c r="BS21" s="90"/>
      <c r="BT21" s="90"/>
      <c r="BU21" s="90"/>
      <c r="BV21" s="90"/>
      <c r="BW21" s="90"/>
      <c r="BX21" s="90"/>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row>
    <row r="22" spans="1:102" ht="15.75" customHeight="1">
      <c r="A22" s="88"/>
      <c r="B22" s="88"/>
      <c r="C22" s="1"/>
      <c r="D22" s="1"/>
      <c r="E22" s="1"/>
      <c r="F22" s="1"/>
      <c r="G22" s="1"/>
      <c r="H22" s="1"/>
      <c r="I22" s="1"/>
      <c r="J22" s="1"/>
      <c r="K22" s="1"/>
      <c r="L22" s="1"/>
      <c r="M22" s="1"/>
      <c r="N22" s="1"/>
      <c r="O22" s="1"/>
      <c r="P22" s="1"/>
      <c r="Q22" s="1"/>
      <c r="R22" s="1"/>
      <c r="S22" s="1"/>
      <c r="T22" s="1"/>
      <c r="U22" s="1"/>
      <c r="V22" s="1"/>
      <c r="W22" s="1"/>
      <c r="X22" s="1"/>
      <c r="Y22" s="1"/>
      <c r="Z22" s="1"/>
      <c r="AA22" s="1"/>
      <c r="AB22" s="94"/>
      <c r="AC22" s="94"/>
      <c r="AD22" s="94"/>
      <c r="AE22" s="94"/>
      <c r="AF22" s="94"/>
      <c r="AG22" s="94"/>
      <c r="AH22" s="94"/>
      <c r="AI22" s="94"/>
      <c r="AJ22" s="94"/>
      <c r="AK22" s="94"/>
      <c r="AL22" s="94"/>
      <c r="AM22" s="94"/>
      <c r="AN22" s="94"/>
      <c r="AO22" s="94"/>
      <c r="AP22" s="94"/>
      <c r="AQ22" s="94"/>
      <c r="AR22" s="691"/>
      <c r="AS22" s="692"/>
      <c r="AT22" s="692"/>
      <c r="AU22" s="692"/>
      <c r="AV22" s="692"/>
      <c r="AW22" s="692"/>
      <c r="AX22" s="692"/>
      <c r="AY22" s="692"/>
      <c r="AZ22" s="692"/>
      <c r="BA22" s="692"/>
      <c r="BB22" s="692"/>
      <c r="BC22" s="692"/>
      <c r="BD22" s="692"/>
      <c r="BE22" s="692"/>
      <c r="BF22" s="692"/>
      <c r="BG22" s="692"/>
      <c r="BH22" s="692"/>
      <c r="BI22" s="692"/>
      <c r="BJ22" s="692"/>
      <c r="BK22" s="692"/>
      <c r="BL22" s="695"/>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c r="CL22" s="88"/>
      <c r="CM22" s="88"/>
      <c r="CN22" s="88"/>
      <c r="CO22" s="88"/>
      <c r="CP22" s="88"/>
      <c r="CQ22" s="88"/>
      <c r="CR22" s="88"/>
      <c r="CS22" s="88"/>
      <c r="CT22" s="88"/>
      <c r="CU22" s="88"/>
      <c r="CV22" s="88"/>
      <c r="CW22" s="88"/>
      <c r="CX22" s="88"/>
    </row>
    <row r="23" spans="1:102" ht="16.5" customHeight="1">
      <c r="A23" s="88"/>
      <c r="B23" s="88"/>
      <c r="C23" s="1"/>
      <c r="D23" s="1"/>
      <c r="E23" s="1"/>
      <c r="F23" s="1"/>
      <c r="G23" s="1"/>
      <c r="H23" s="1"/>
      <c r="I23" s="1"/>
      <c r="J23" s="1"/>
      <c r="K23" s="1"/>
      <c r="L23" s="1"/>
      <c r="M23" s="1"/>
      <c r="N23" s="1"/>
      <c r="O23" s="1"/>
      <c r="P23" s="1"/>
      <c r="Q23" s="1"/>
      <c r="R23" s="1"/>
      <c r="S23" s="1"/>
      <c r="T23" s="1"/>
      <c r="U23" s="1"/>
      <c r="V23" s="1"/>
      <c r="W23" s="1"/>
      <c r="X23" s="1"/>
      <c r="Y23" s="1"/>
      <c r="Z23" s="1"/>
      <c r="AA23" s="1"/>
      <c r="AB23" s="94"/>
      <c r="AC23" s="94"/>
      <c r="AD23" s="94"/>
      <c r="AE23" s="94"/>
      <c r="AF23" s="94"/>
      <c r="AG23" s="94"/>
      <c r="AH23" s="94"/>
      <c r="AI23" s="94"/>
      <c r="AJ23" s="88"/>
      <c r="AK23" s="88"/>
      <c r="AL23" s="88"/>
      <c r="AM23" s="88"/>
      <c r="AN23" s="88"/>
      <c r="AO23" s="88"/>
      <c r="AP23" s="88"/>
      <c r="AQ23" s="88"/>
      <c r="AR23" s="691" t="s">
        <v>103</v>
      </c>
      <c r="AS23" s="692"/>
      <c r="AT23" s="692"/>
      <c r="AU23" s="692"/>
      <c r="AV23" s="692"/>
      <c r="AW23" s="692"/>
      <c r="AX23" s="692"/>
      <c r="AY23" s="692" t="s">
        <v>158</v>
      </c>
      <c r="AZ23" s="692"/>
      <c r="BA23" s="692"/>
      <c r="BB23" s="692"/>
      <c r="BC23" s="692"/>
      <c r="BD23" s="692"/>
      <c r="BE23" s="692" t="s">
        <v>106</v>
      </c>
      <c r="BF23" s="692"/>
      <c r="BG23" s="692"/>
      <c r="BH23" s="692"/>
      <c r="BI23" s="692"/>
      <c r="BJ23" s="692"/>
      <c r="BK23" s="692"/>
      <c r="BL23" s="695"/>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row>
    <row r="24" spans="1:102" ht="16.5" customHeight="1">
      <c r="A24" s="88"/>
      <c r="B24" s="88"/>
      <c r="C24" s="1"/>
      <c r="D24" s="1"/>
      <c r="E24" s="1"/>
      <c r="F24" s="1"/>
      <c r="G24" s="1"/>
      <c r="H24" s="1"/>
      <c r="I24" s="1"/>
      <c r="J24" s="1"/>
      <c r="K24" s="1"/>
      <c r="L24" s="1"/>
      <c r="M24" s="1"/>
      <c r="N24" s="1"/>
      <c r="O24" s="1"/>
      <c r="P24" s="1"/>
      <c r="Q24" s="1"/>
      <c r="R24" s="1"/>
      <c r="S24" s="1"/>
      <c r="T24" s="1"/>
      <c r="U24" s="1"/>
      <c r="V24" s="1"/>
      <c r="W24" s="1"/>
      <c r="X24" s="1"/>
      <c r="Y24" s="1"/>
      <c r="Z24" s="1"/>
      <c r="AA24" s="1"/>
      <c r="AB24" s="94"/>
      <c r="AC24" s="94"/>
      <c r="AD24" s="94"/>
      <c r="AE24" s="94"/>
      <c r="AF24" s="94"/>
      <c r="AG24" s="94"/>
      <c r="AH24" s="94"/>
      <c r="AI24" s="94"/>
      <c r="AJ24" s="88"/>
      <c r="AK24" s="88"/>
      <c r="AL24" s="88"/>
      <c r="AM24" s="88"/>
      <c r="AN24" s="88"/>
      <c r="AO24" s="88"/>
      <c r="AP24" s="88"/>
      <c r="AQ24" s="88"/>
      <c r="AR24" s="691"/>
      <c r="AS24" s="692"/>
      <c r="AT24" s="692"/>
      <c r="AU24" s="692"/>
      <c r="AV24" s="692"/>
      <c r="AW24" s="692"/>
      <c r="AX24" s="692"/>
      <c r="AY24" s="692"/>
      <c r="AZ24" s="692"/>
      <c r="BA24" s="692"/>
      <c r="BB24" s="692"/>
      <c r="BC24" s="692"/>
      <c r="BD24" s="692"/>
      <c r="BE24" s="692"/>
      <c r="BF24" s="692"/>
      <c r="BG24" s="692"/>
      <c r="BH24" s="692"/>
      <c r="BI24" s="692"/>
      <c r="BJ24" s="692"/>
      <c r="BK24" s="692"/>
      <c r="BL24" s="695"/>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row>
    <row r="25" spans="1:102" ht="16.5" customHeight="1">
      <c r="A25" s="88"/>
      <c r="B25" s="88"/>
      <c r="C25" s="1"/>
      <c r="D25" s="1"/>
      <c r="E25" s="1"/>
      <c r="F25" s="1"/>
      <c r="G25" s="1"/>
      <c r="H25" s="1"/>
      <c r="I25" s="1"/>
      <c r="J25" s="1"/>
      <c r="K25" s="1"/>
      <c r="L25" s="1"/>
      <c r="M25" s="1"/>
      <c r="N25" s="1"/>
      <c r="O25" s="1"/>
      <c r="P25" s="1"/>
      <c r="Q25" s="1"/>
      <c r="R25" s="1"/>
      <c r="S25" s="1"/>
      <c r="T25" s="1"/>
      <c r="U25" s="1"/>
      <c r="V25" s="1"/>
      <c r="W25" s="1"/>
      <c r="X25" s="1"/>
      <c r="Y25" s="1"/>
      <c r="Z25" s="1"/>
      <c r="AA25" s="1"/>
      <c r="AB25" s="94"/>
      <c r="AC25" s="94"/>
      <c r="AD25" s="94"/>
      <c r="AE25" s="88"/>
      <c r="AF25" s="88"/>
      <c r="AG25" s="88"/>
      <c r="AH25" s="88"/>
      <c r="AI25" s="88"/>
      <c r="AJ25" s="88"/>
      <c r="AK25" s="88"/>
      <c r="AL25" s="88"/>
      <c r="AM25" s="88"/>
      <c r="AN25" s="88"/>
      <c r="AO25" s="88"/>
      <c r="AP25" s="88"/>
      <c r="AQ25" s="88"/>
      <c r="AR25" s="691" t="s">
        <v>104</v>
      </c>
      <c r="AS25" s="692"/>
      <c r="AT25" s="692"/>
      <c r="AU25" s="692"/>
      <c r="AV25" s="692"/>
      <c r="AW25" s="692"/>
      <c r="AX25" s="692"/>
      <c r="AY25" s="692" t="s">
        <v>159</v>
      </c>
      <c r="AZ25" s="692"/>
      <c r="BA25" s="692"/>
      <c r="BB25" s="692"/>
      <c r="BC25" s="692"/>
      <c r="BD25" s="692"/>
      <c r="BE25" s="692" t="s">
        <v>105</v>
      </c>
      <c r="BF25" s="692"/>
      <c r="BG25" s="692"/>
      <c r="BH25" s="692"/>
      <c r="BI25" s="692"/>
      <c r="BJ25" s="692"/>
      <c r="BK25" s="692"/>
      <c r="BL25" s="695"/>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row>
    <row r="26" spans="1:102" ht="16.5" customHeight="1">
      <c r="A26" s="88"/>
      <c r="B26" s="88"/>
      <c r="C26" s="1"/>
      <c r="D26" s="1"/>
      <c r="E26" s="1"/>
      <c r="F26" s="1"/>
      <c r="G26" s="1"/>
      <c r="H26" s="1"/>
      <c r="I26" s="1"/>
      <c r="J26" s="1"/>
      <c r="K26" s="1"/>
      <c r="L26" s="1"/>
      <c r="M26" s="1"/>
      <c r="N26" s="1"/>
      <c r="O26" s="1"/>
      <c r="P26" s="1"/>
      <c r="Q26" s="1"/>
      <c r="R26" s="1"/>
      <c r="S26" s="1"/>
      <c r="T26" s="1"/>
      <c r="U26" s="1"/>
      <c r="V26" s="1"/>
      <c r="W26" s="1"/>
      <c r="X26" s="1"/>
      <c r="Y26" s="1"/>
      <c r="Z26" s="1"/>
      <c r="AA26" s="1"/>
      <c r="AB26" s="94"/>
      <c r="AC26" s="94"/>
      <c r="AD26" s="94"/>
      <c r="AE26" s="88"/>
      <c r="AF26" s="88"/>
      <c r="AG26" s="88"/>
      <c r="AH26" s="88"/>
      <c r="AI26" s="88"/>
      <c r="AJ26" s="88"/>
      <c r="AK26" s="88"/>
      <c r="AL26" s="88"/>
      <c r="AM26" s="88"/>
      <c r="AN26" s="88"/>
      <c r="AO26" s="88"/>
      <c r="AP26" s="88"/>
      <c r="AQ26" s="88"/>
      <c r="AR26" s="693"/>
      <c r="AS26" s="694"/>
      <c r="AT26" s="694"/>
      <c r="AU26" s="694"/>
      <c r="AV26" s="694"/>
      <c r="AW26" s="694"/>
      <c r="AX26" s="694"/>
      <c r="AY26" s="694"/>
      <c r="AZ26" s="694"/>
      <c r="BA26" s="694"/>
      <c r="BB26" s="694"/>
      <c r="BC26" s="694"/>
      <c r="BD26" s="694"/>
      <c r="BE26" s="694"/>
      <c r="BF26" s="694"/>
      <c r="BG26" s="694"/>
      <c r="BH26" s="694"/>
      <c r="BI26" s="694"/>
      <c r="BJ26" s="694"/>
      <c r="BK26" s="694"/>
      <c r="BL26" s="696"/>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88"/>
      <c r="CR26" s="88"/>
      <c r="CS26" s="88"/>
      <c r="CT26" s="88"/>
      <c r="CU26" s="88"/>
      <c r="CV26" s="88"/>
      <c r="CW26" s="88"/>
      <c r="CX26" s="88"/>
    </row>
    <row r="27" spans="1:102" ht="16.5" customHeight="1">
      <c r="A27" s="88"/>
      <c r="B27" s="88"/>
      <c r="C27" s="1"/>
      <c r="D27" s="1"/>
      <c r="E27" s="1"/>
      <c r="F27" s="1"/>
      <c r="G27" s="1"/>
      <c r="H27" s="1"/>
      <c r="I27" s="1"/>
      <c r="J27" s="1"/>
      <c r="K27" s="1"/>
      <c r="L27" s="1"/>
      <c r="M27" s="1"/>
      <c r="N27" s="1"/>
      <c r="O27" s="1"/>
      <c r="P27" s="1"/>
      <c r="Q27" s="1"/>
      <c r="R27" s="1"/>
      <c r="S27" s="1"/>
      <c r="T27" s="1"/>
      <c r="U27" s="1"/>
      <c r="V27" s="1"/>
      <c r="W27" s="1"/>
      <c r="X27" s="1"/>
      <c r="Y27" s="1"/>
      <c r="Z27" s="1"/>
      <c r="AA27" s="1"/>
      <c r="AB27" s="88"/>
      <c r="AC27" s="88"/>
      <c r="AD27" s="88"/>
      <c r="AE27" s="88"/>
      <c r="AF27" s="88"/>
      <c r="AG27" s="88"/>
      <c r="AH27" s="88"/>
      <c r="AI27" s="88"/>
      <c r="AJ27" s="88"/>
      <c r="AK27" s="88"/>
      <c r="AL27" s="88"/>
      <c r="AM27" s="88"/>
      <c r="AN27" s="88"/>
      <c r="AO27" s="88"/>
      <c r="AP27" s="88"/>
      <c r="AQ27" s="88"/>
      <c r="AR27" s="697" t="s">
        <v>102</v>
      </c>
      <c r="AS27" s="698"/>
      <c r="AT27" s="698"/>
      <c r="AU27" s="698"/>
      <c r="AV27" s="698"/>
      <c r="AW27" s="698"/>
      <c r="AX27" s="698"/>
      <c r="AY27" s="698"/>
      <c r="AZ27" s="698"/>
      <c r="BA27" s="698"/>
      <c r="BB27" s="698"/>
      <c r="BC27" s="698"/>
      <c r="BD27" s="698"/>
      <c r="BE27" s="698"/>
      <c r="BF27" s="698"/>
      <c r="BG27" s="698"/>
      <c r="BH27" s="698"/>
      <c r="BI27" s="698"/>
      <c r="BJ27" s="698"/>
      <c r="BK27" s="698"/>
      <c r="BL27" s="699"/>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row>
    <row r="28" spans="1:102" ht="12.75" customHeight="1">
      <c r="A28" s="8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693"/>
      <c r="AS28" s="694"/>
      <c r="AT28" s="694"/>
      <c r="AU28" s="694"/>
      <c r="AV28" s="694"/>
      <c r="AW28" s="694"/>
      <c r="AX28" s="694"/>
      <c r="AY28" s="694"/>
      <c r="AZ28" s="694"/>
      <c r="BA28" s="694"/>
      <c r="BB28" s="694"/>
      <c r="BC28" s="694"/>
      <c r="BD28" s="694"/>
      <c r="BE28" s="694"/>
      <c r="BF28" s="694"/>
      <c r="BG28" s="694"/>
      <c r="BH28" s="694"/>
      <c r="BI28" s="694"/>
      <c r="BJ28" s="694"/>
      <c r="BK28" s="694"/>
      <c r="BL28" s="696"/>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row>
    <row r="29" spans="1:102" ht="12.75" customHeight="1">
      <c r="A29" s="88"/>
      <c r="B29" s="88"/>
      <c r="C29" s="94"/>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row>
    <row r="30" spans="1:102" ht="12.75" customHeight="1">
      <c r="C30" s="300"/>
    </row>
    <row r="31" spans="1:102" ht="12.75" customHeight="1">
      <c r="A31" s="700" t="s">
        <v>1466</v>
      </c>
      <c r="B31" s="700"/>
      <c r="C31" s="700"/>
      <c r="D31" s="700"/>
      <c r="E31" s="700"/>
      <c r="F31" s="700"/>
      <c r="G31" s="700"/>
      <c r="H31" s="700"/>
      <c r="I31" s="700"/>
      <c r="J31" s="700"/>
      <c r="K31" s="700"/>
      <c r="L31" s="700"/>
      <c r="M31" s="700"/>
      <c r="N31" s="700"/>
      <c r="O31" s="700"/>
      <c r="P31" s="700"/>
      <c r="Q31" s="700"/>
      <c r="R31" s="700"/>
      <c r="S31" s="700"/>
      <c r="T31" s="700"/>
      <c r="U31" s="700"/>
      <c r="V31" s="700"/>
      <c r="W31" s="700"/>
      <c r="X31" s="700"/>
      <c r="Y31" s="700"/>
      <c r="Z31" s="700"/>
      <c r="AA31" s="700"/>
      <c r="AB31" s="700"/>
      <c r="AC31" s="700"/>
      <c r="AD31" s="700"/>
      <c r="AE31" s="700"/>
      <c r="AF31" s="700"/>
      <c r="AG31" s="700"/>
      <c r="AH31" s="700"/>
      <c r="AI31" s="700"/>
      <c r="AJ31" s="700"/>
      <c r="AK31" s="700"/>
      <c r="AL31" s="700"/>
      <c r="AM31" s="700"/>
      <c r="AN31" s="700"/>
      <c r="AO31" s="700"/>
      <c r="AP31" s="700"/>
      <c r="AQ31" s="700"/>
      <c r="AR31" s="700"/>
      <c r="AS31" s="700"/>
      <c r="AT31" s="700"/>
      <c r="AU31" s="700"/>
      <c r="AV31" s="700"/>
      <c r="AW31" s="700"/>
      <c r="AX31" s="700"/>
      <c r="AY31" s="700"/>
      <c r="AZ31" s="700"/>
      <c r="BA31" s="700"/>
      <c r="BB31" s="700"/>
      <c r="BC31" s="700"/>
      <c r="BD31" s="700"/>
      <c r="BE31" s="700"/>
      <c r="BF31" s="700"/>
      <c r="BG31" s="700"/>
      <c r="BH31" s="700"/>
      <c r="BI31" s="700"/>
      <c r="BJ31" s="700"/>
      <c r="BK31" s="700"/>
      <c r="BL31" s="700"/>
      <c r="BM31" s="700"/>
      <c r="BN31" s="700"/>
      <c r="BO31" s="700"/>
      <c r="BP31" s="700"/>
      <c r="BQ31" s="700"/>
      <c r="BR31" s="700"/>
      <c r="BS31" s="700"/>
      <c r="BT31" s="700"/>
      <c r="BU31" s="700"/>
      <c r="BV31" s="700"/>
      <c r="BW31" s="700"/>
      <c r="BX31" s="700"/>
      <c r="BY31" s="700"/>
      <c r="BZ31" s="700"/>
      <c r="CA31" s="700"/>
      <c r="CB31" s="700"/>
      <c r="CC31" s="700"/>
      <c r="CD31" s="700"/>
      <c r="CE31" s="700"/>
      <c r="CF31" s="700"/>
      <c r="CG31" s="700"/>
      <c r="CH31" s="700"/>
      <c r="CI31" s="700"/>
      <c r="CJ31" s="700"/>
      <c r="CK31" s="700"/>
      <c r="CL31" s="700"/>
      <c r="CM31" s="700"/>
      <c r="CN31" s="700"/>
      <c r="CO31" s="700"/>
      <c r="CP31" s="700"/>
      <c r="CQ31" s="700"/>
      <c r="CR31" s="700"/>
      <c r="CS31" s="700"/>
      <c r="CT31" s="700"/>
      <c r="CU31" s="700"/>
      <c r="CV31" s="700"/>
      <c r="CW31" s="700"/>
      <c r="CX31" s="700"/>
    </row>
    <row r="32" spans="1:102" ht="33.75" customHeight="1">
      <c r="A32" s="700"/>
      <c r="B32" s="700"/>
      <c r="C32" s="700"/>
      <c r="D32" s="700"/>
      <c r="E32" s="700"/>
      <c r="F32" s="700"/>
      <c r="G32" s="700"/>
      <c r="H32" s="700"/>
      <c r="I32" s="700"/>
      <c r="J32" s="700"/>
      <c r="K32" s="700"/>
      <c r="L32" s="700"/>
      <c r="M32" s="700"/>
      <c r="N32" s="700"/>
      <c r="O32" s="700"/>
      <c r="P32" s="700"/>
      <c r="Q32" s="700"/>
      <c r="R32" s="700"/>
      <c r="S32" s="700"/>
      <c r="T32" s="700"/>
      <c r="U32" s="700"/>
      <c r="V32" s="700"/>
      <c r="W32" s="700"/>
      <c r="X32" s="700"/>
      <c r="Y32" s="700"/>
      <c r="Z32" s="700"/>
      <c r="AA32" s="700"/>
      <c r="AB32" s="700"/>
      <c r="AC32" s="700"/>
      <c r="AD32" s="700"/>
      <c r="AE32" s="700"/>
      <c r="AF32" s="700"/>
      <c r="AG32" s="700"/>
      <c r="AH32" s="700"/>
      <c r="AI32" s="700"/>
      <c r="AJ32" s="700"/>
      <c r="AK32" s="700"/>
      <c r="AL32" s="700"/>
      <c r="AM32" s="700"/>
      <c r="AN32" s="700"/>
      <c r="AO32" s="700"/>
      <c r="AP32" s="700"/>
      <c r="AQ32" s="700"/>
      <c r="AR32" s="700"/>
      <c r="AS32" s="700"/>
      <c r="AT32" s="700"/>
      <c r="AU32" s="700"/>
      <c r="AV32" s="700"/>
      <c r="AW32" s="700"/>
      <c r="AX32" s="700"/>
      <c r="AY32" s="700"/>
      <c r="AZ32" s="700"/>
      <c r="BA32" s="700"/>
      <c r="BB32" s="700"/>
      <c r="BC32" s="700"/>
      <c r="BD32" s="700"/>
      <c r="BE32" s="700"/>
      <c r="BF32" s="700"/>
      <c r="BG32" s="700"/>
      <c r="BH32" s="700"/>
      <c r="BI32" s="700"/>
      <c r="BJ32" s="700"/>
      <c r="BK32" s="700"/>
      <c r="BL32" s="700"/>
      <c r="BM32" s="700"/>
      <c r="BN32" s="700"/>
      <c r="BO32" s="700"/>
      <c r="BP32" s="700"/>
      <c r="BQ32" s="700"/>
      <c r="BR32" s="700"/>
      <c r="BS32" s="700"/>
      <c r="BT32" s="700"/>
      <c r="BU32" s="700"/>
      <c r="BV32" s="700"/>
      <c r="BW32" s="700"/>
      <c r="BX32" s="700"/>
      <c r="BY32" s="700"/>
      <c r="BZ32" s="700"/>
      <c r="CA32" s="700"/>
      <c r="CB32" s="700"/>
      <c r="CC32" s="700"/>
      <c r="CD32" s="700"/>
      <c r="CE32" s="700"/>
      <c r="CF32" s="700"/>
      <c r="CG32" s="700"/>
      <c r="CH32" s="700"/>
      <c r="CI32" s="700"/>
      <c r="CJ32" s="700"/>
      <c r="CK32" s="700"/>
      <c r="CL32" s="700"/>
      <c r="CM32" s="700"/>
      <c r="CN32" s="700"/>
      <c r="CO32" s="700"/>
      <c r="CP32" s="700"/>
      <c r="CQ32" s="700"/>
      <c r="CR32" s="700"/>
      <c r="CS32" s="700"/>
      <c r="CT32" s="700"/>
      <c r="CU32" s="700"/>
      <c r="CV32" s="700"/>
      <c r="CW32" s="700"/>
      <c r="CX32" s="700"/>
    </row>
    <row r="33" spans="1:102" ht="16.5" customHeight="1">
      <c r="A33" s="700"/>
      <c r="B33" s="700"/>
      <c r="C33" s="700"/>
      <c r="D33" s="700"/>
      <c r="E33" s="700"/>
      <c r="F33" s="700"/>
      <c r="G33" s="700"/>
      <c r="H33" s="700"/>
      <c r="I33" s="700"/>
      <c r="J33" s="700"/>
      <c r="K33" s="700"/>
      <c r="L33" s="700"/>
      <c r="M33" s="700"/>
      <c r="N33" s="700"/>
      <c r="O33" s="700"/>
      <c r="P33" s="700"/>
      <c r="Q33" s="700"/>
      <c r="R33" s="700"/>
      <c r="S33" s="700"/>
      <c r="T33" s="700"/>
      <c r="U33" s="700"/>
      <c r="V33" s="700"/>
      <c r="W33" s="700"/>
      <c r="X33" s="700"/>
      <c r="Y33" s="700"/>
      <c r="Z33" s="700"/>
      <c r="AA33" s="700"/>
      <c r="AB33" s="700"/>
      <c r="AC33" s="700"/>
      <c r="AD33" s="700"/>
      <c r="AE33" s="700"/>
      <c r="AF33" s="700"/>
      <c r="AG33" s="700"/>
      <c r="AH33" s="700"/>
      <c r="AI33" s="700"/>
      <c r="AJ33" s="700"/>
      <c r="AK33" s="700"/>
      <c r="AL33" s="700"/>
      <c r="AM33" s="700"/>
      <c r="AN33" s="700"/>
      <c r="AO33" s="700"/>
      <c r="AP33" s="700"/>
      <c r="AQ33" s="700"/>
      <c r="AR33" s="700"/>
      <c r="AS33" s="700"/>
      <c r="AT33" s="700"/>
      <c r="AU33" s="700"/>
      <c r="AV33" s="700"/>
      <c r="AW33" s="700"/>
      <c r="AX33" s="700"/>
      <c r="AY33" s="700"/>
      <c r="AZ33" s="700"/>
      <c r="BA33" s="700"/>
      <c r="BB33" s="700"/>
      <c r="BC33" s="700"/>
      <c r="BD33" s="700"/>
      <c r="BE33" s="700"/>
      <c r="BF33" s="700"/>
      <c r="BG33" s="700"/>
      <c r="BH33" s="700"/>
      <c r="BI33" s="700"/>
      <c r="BJ33" s="700"/>
      <c r="BK33" s="700"/>
      <c r="BL33" s="700"/>
      <c r="BM33" s="700"/>
      <c r="BN33" s="700"/>
      <c r="BO33" s="700"/>
      <c r="BP33" s="700"/>
      <c r="BQ33" s="700"/>
      <c r="BR33" s="700"/>
      <c r="BS33" s="700"/>
      <c r="BT33" s="700"/>
      <c r="BU33" s="700"/>
      <c r="BV33" s="700"/>
      <c r="BW33" s="700"/>
      <c r="BX33" s="700"/>
      <c r="BY33" s="700"/>
      <c r="BZ33" s="700"/>
      <c r="CA33" s="700"/>
      <c r="CB33" s="700"/>
      <c r="CC33" s="700"/>
      <c r="CD33" s="700"/>
      <c r="CE33" s="700"/>
      <c r="CF33" s="700"/>
      <c r="CG33" s="700"/>
      <c r="CH33" s="700"/>
      <c r="CI33" s="700"/>
      <c r="CJ33" s="700"/>
      <c r="CK33" s="700"/>
      <c r="CL33" s="700"/>
      <c r="CM33" s="700"/>
      <c r="CN33" s="700"/>
      <c r="CO33" s="700"/>
      <c r="CP33" s="700"/>
      <c r="CQ33" s="700"/>
      <c r="CR33" s="700"/>
      <c r="CS33" s="700"/>
      <c r="CT33" s="700"/>
      <c r="CU33" s="700"/>
      <c r="CV33" s="700"/>
      <c r="CW33" s="700"/>
      <c r="CX33" s="700"/>
    </row>
  </sheetData>
  <sheetProtection algorithmName="SHA-512" hashValue="aLDrhMQ+E89iSPIRmvcLjrClXSM/KYyK4Y506sq/B3jENURbRrd4EskEibR0WMA2e5ft4wkEGMtx0+Buz3Ru5Q==" saltValue="n0qVPMNNZqHq586wigqWaQ==" spinCount="100000" sheet="1" objects="1" selectLockedCells="1"/>
  <protectedRanges>
    <protectedRange sqref="AX27:BA28 BJ21:BL26 BD21:BD26 AX21:AX26" name="範囲1_6_1"/>
    <protectedRange sqref="B3 B13" name="範囲1_6_1_2"/>
    <protectedRange sqref="P3 C17:C18 C5:C6 C9:C10 C13:C14" name="範囲1_6_1_4"/>
    <protectedRange sqref="AT3:AW3 F3:I3 AE3:AG3 AW17:AY18 S17:V18 S9:V10 S3:V3 AE13:AG14 S13:V14" name="範囲1_6_1_2_3_2"/>
  </protectedRanges>
  <dataConsolidate/>
  <mergeCells count="63">
    <mergeCell ref="AR21:AX22"/>
    <mergeCell ref="AY21:BD22"/>
    <mergeCell ref="BE21:BL22"/>
    <mergeCell ref="AR23:AX24"/>
    <mergeCell ref="AY23:BD24"/>
    <mergeCell ref="BE23:BL24"/>
    <mergeCell ref="AR25:AX26"/>
    <mergeCell ref="AY25:BD26"/>
    <mergeCell ref="BE25:BL26"/>
    <mergeCell ref="AR27:BL28"/>
    <mergeCell ref="A31:CX33"/>
    <mergeCell ref="C13:D13"/>
    <mergeCell ref="C14:D14"/>
    <mergeCell ref="E14:O14"/>
    <mergeCell ref="C17:D17"/>
    <mergeCell ref="C18:D18"/>
    <mergeCell ref="E18:O18"/>
    <mergeCell ref="E13:O13"/>
    <mergeCell ref="E17:O17"/>
    <mergeCell ref="AL18:AR18"/>
    <mergeCell ref="P18:Z18"/>
    <mergeCell ref="AA18:AK18"/>
    <mergeCell ref="P13:Z13"/>
    <mergeCell ref="P17:Z17"/>
    <mergeCell ref="AA13:AK13"/>
    <mergeCell ref="AA17:AK17"/>
    <mergeCell ref="P14:Z14"/>
    <mergeCell ref="AA14:AK14"/>
    <mergeCell ref="AL13:AS13"/>
    <mergeCell ref="AS17:BI17"/>
    <mergeCell ref="AS18:BI18"/>
    <mergeCell ref="BB13:BI13"/>
    <mergeCell ref="BB14:BI14"/>
    <mergeCell ref="AT14:AY14"/>
    <mergeCell ref="AT13:BA13"/>
    <mergeCell ref="C10:D10"/>
    <mergeCell ref="E10:O10"/>
    <mergeCell ref="P10:Z10"/>
    <mergeCell ref="C5:D5"/>
    <mergeCell ref="E5:O5"/>
    <mergeCell ref="C6:D6"/>
    <mergeCell ref="E6:O6"/>
    <mergeCell ref="C9:D9"/>
    <mergeCell ref="E9:O9"/>
    <mergeCell ref="AR14:AS14"/>
    <mergeCell ref="AL14:AQ14"/>
    <mergeCell ref="P9:Z9"/>
    <mergeCell ref="BJ17:BQ17"/>
    <mergeCell ref="AL17:AR17"/>
    <mergeCell ref="BR13:BY13"/>
    <mergeCell ref="BJ14:BQ14"/>
    <mergeCell ref="BR14:BY14"/>
    <mergeCell ref="BJ13:BQ13"/>
    <mergeCell ref="BJ18:BO18"/>
    <mergeCell ref="BP18:BQ18"/>
    <mergeCell ref="CP18:CW18"/>
    <mergeCell ref="BZ18:CG18"/>
    <mergeCell ref="BR17:BY17"/>
    <mergeCell ref="BZ17:CG17"/>
    <mergeCell ref="CH17:CO17"/>
    <mergeCell ref="CP17:CW17"/>
    <mergeCell ref="CH18:CO18"/>
    <mergeCell ref="BR18:BW18"/>
  </mergeCells>
  <phoneticPr fontId="8"/>
  <printOptions horizontalCentered="1"/>
  <pageMargins left="0.15748031496062992" right="0.23622047244094491" top="0.59055118110236227" bottom="0.19685039370078741" header="0.11811023622047245" footer="0.15748031496062992"/>
  <pageSetup paperSize="9" scale="85"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75" r:id="rId4" name="Check Box 11">
              <controlPr defaultSize="0" autoFill="0" autoLine="0" autoPict="0">
                <anchor moveWithCells="1">
                  <from>
                    <xdr:col>2</xdr:col>
                    <xdr:colOff>66675</xdr:colOff>
                    <xdr:row>17</xdr:row>
                    <xdr:rowOff>123825</xdr:rowOff>
                  </from>
                  <to>
                    <xdr:col>4</xdr:col>
                    <xdr:colOff>9525</xdr:colOff>
                    <xdr:row>17</xdr:row>
                    <xdr:rowOff>323850</xdr:rowOff>
                  </to>
                </anchor>
              </controlPr>
            </control>
          </mc:Choice>
        </mc:AlternateContent>
        <mc:AlternateContent xmlns:mc="http://schemas.openxmlformats.org/markup-compatibility/2006">
          <mc:Choice Requires="x14">
            <control shapeId="36881" r:id="rId5" name="Check Box 17">
              <controlPr defaultSize="0" autoFill="0" autoLine="0" autoPict="0">
                <anchor moveWithCells="1">
                  <from>
                    <xdr:col>2</xdr:col>
                    <xdr:colOff>66675</xdr:colOff>
                    <xdr:row>13</xdr:row>
                    <xdr:rowOff>76200</xdr:rowOff>
                  </from>
                  <to>
                    <xdr:col>4</xdr:col>
                    <xdr:colOff>9525</xdr:colOff>
                    <xdr:row>13</xdr:row>
                    <xdr:rowOff>276225</xdr:rowOff>
                  </to>
                </anchor>
              </controlPr>
            </control>
          </mc:Choice>
        </mc:AlternateContent>
        <mc:AlternateContent xmlns:mc="http://schemas.openxmlformats.org/markup-compatibility/2006">
          <mc:Choice Requires="x14">
            <control shapeId="36891" r:id="rId6" name="Check Box 27">
              <controlPr defaultSize="0" autoFill="0" autoLine="0" autoPict="0">
                <anchor moveWithCells="1">
                  <from>
                    <xdr:col>2</xdr:col>
                    <xdr:colOff>66675</xdr:colOff>
                    <xdr:row>5</xdr:row>
                    <xdr:rowOff>76200</xdr:rowOff>
                  </from>
                  <to>
                    <xdr:col>4</xdr:col>
                    <xdr:colOff>9525</xdr:colOff>
                    <xdr:row>5</xdr:row>
                    <xdr:rowOff>276225</xdr:rowOff>
                  </to>
                </anchor>
              </controlPr>
            </control>
          </mc:Choice>
        </mc:AlternateContent>
        <mc:AlternateContent xmlns:mc="http://schemas.openxmlformats.org/markup-compatibility/2006">
          <mc:Choice Requires="x14">
            <control shapeId="36892" r:id="rId7" name="Check Box 28">
              <controlPr defaultSize="0" autoFill="0" autoLine="0" autoPict="0">
                <anchor moveWithCells="1">
                  <from>
                    <xdr:col>2</xdr:col>
                    <xdr:colOff>66675</xdr:colOff>
                    <xdr:row>9</xdr:row>
                    <xdr:rowOff>76200</xdr:rowOff>
                  </from>
                  <to>
                    <xdr:col>4</xdr:col>
                    <xdr:colOff>9525</xdr:colOff>
                    <xdr:row>9</xdr:row>
                    <xdr:rowOff>276225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B047A-99C3-4C28-89A4-85BB053AC15C}">
  <sheetPr codeName="Sheet8">
    <tabColor theme="6" tint="-0.499984740745262"/>
  </sheetPr>
  <dimension ref="A1:AZ19"/>
  <sheetViews>
    <sheetView zoomScaleNormal="100" zoomScaleSheetLayoutView="90" workbookViewId="0">
      <selection activeCell="M7" sqref="M7"/>
    </sheetView>
  </sheetViews>
  <sheetFormatPr defaultRowHeight="16.5" customHeight="1"/>
  <cols>
    <col min="1" max="1" width="3.375" style="305" customWidth="1"/>
    <col min="2" max="2" width="4.625" style="305" customWidth="1"/>
    <col min="3" max="3" width="4.125" style="305" customWidth="1"/>
    <col min="4" max="4" width="55" style="305" customWidth="1"/>
    <col min="5" max="5" width="2.625" style="305" customWidth="1"/>
    <col min="6" max="6" width="4.625" style="305" customWidth="1"/>
    <col min="7" max="7" width="3.75" style="305" customWidth="1"/>
    <col min="8" max="8" width="4.5" style="305" customWidth="1"/>
    <col min="9" max="9" width="55" style="305" customWidth="1"/>
    <col min="10" max="10" width="4" style="305" customWidth="1"/>
    <col min="11" max="11" width="55" style="305" customWidth="1"/>
    <col min="12" max="12" width="4" style="305" customWidth="1"/>
    <col min="13" max="13" width="55" style="305" customWidth="1"/>
    <col min="14" max="14" width="4" style="305" customWidth="1"/>
    <col min="15" max="15" width="3.375" style="305" customWidth="1"/>
    <col min="16" max="16384" width="9" style="105"/>
  </cols>
  <sheetData>
    <row r="1" spans="1:52" ht="77.25" customHeight="1">
      <c r="A1" s="705" t="s">
        <v>1488</v>
      </c>
      <c r="B1" s="705"/>
      <c r="C1" s="706"/>
      <c r="D1" s="706"/>
      <c r="E1" s="706"/>
      <c r="F1" s="706"/>
      <c r="G1" s="306"/>
      <c r="O1" s="310"/>
    </row>
    <row r="2" spans="1:52" s="312" customFormat="1" ht="16.5" customHeight="1">
      <c r="A2" s="310"/>
      <c r="G2" s="310"/>
      <c r="O2" s="310"/>
    </row>
    <row r="3" spans="1:52" s="121" customFormat="1" ht="16.5" customHeight="1">
      <c r="A3" s="313"/>
      <c r="B3" s="315"/>
      <c r="C3" s="299" t="s">
        <v>1489</v>
      </c>
      <c r="D3" s="314"/>
      <c r="E3" s="314"/>
      <c r="F3" s="314"/>
      <c r="G3" s="319"/>
      <c r="H3" s="314"/>
      <c r="I3" s="299" t="s">
        <v>325</v>
      </c>
      <c r="J3" s="314"/>
      <c r="K3" s="314"/>
      <c r="L3" s="314"/>
      <c r="M3" s="314"/>
      <c r="N3" s="314"/>
      <c r="O3" s="313"/>
      <c r="P3" s="314"/>
      <c r="Q3" s="315"/>
      <c r="R3" s="315"/>
      <c r="S3" s="315"/>
      <c r="T3" s="315"/>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6"/>
      <c r="AT3" s="314"/>
      <c r="AU3" s="314"/>
      <c r="AV3" s="314"/>
      <c r="AW3" s="314"/>
      <c r="AX3" s="314"/>
      <c r="AY3" s="314"/>
      <c r="AZ3" s="314"/>
    </row>
    <row r="4" spans="1:52" s="121" customFormat="1" ht="16.5" customHeight="1">
      <c r="A4" s="313"/>
      <c r="B4" s="315"/>
      <c r="C4" s="299" t="s">
        <v>322</v>
      </c>
      <c r="D4" s="314"/>
      <c r="E4" s="314"/>
      <c r="F4" s="314"/>
      <c r="G4" s="319"/>
      <c r="H4" s="314"/>
      <c r="I4" s="314"/>
      <c r="J4" s="314"/>
      <c r="K4" s="314"/>
      <c r="L4" s="314"/>
      <c r="M4" s="314"/>
      <c r="N4" s="314"/>
      <c r="O4" s="313"/>
      <c r="P4" s="314"/>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6"/>
      <c r="AT4" s="314"/>
      <c r="AU4" s="314"/>
      <c r="AV4" s="314"/>
      <c r="AW4" s="314"/>
      <c r="AX4" s="314"/>
      <c r="AY4" s="314"/>
      <c r="AZ4" s="314"/>
    </row>
    <row r="5" spans="1:52" s="121" customFormat="1" ht="16.5" customHeight="1">
      <c r="A5" s="313"/>
      <c r="B5" s="315"/>
      <c r="C5" s="299"/>
      <c r="D5" s="314"/>
      <c r="E5" s="314"/>
      <c r="F5" s="314"/>
      <c r="G5" s="319"/>
      <c r="H5" s="314"/>
      <c r="I5" s="314"/>
      <c r="J5" s="314"/>
      <c r="K5" s="314"/>
      <c r="L5" s="314"/>
      <c r="M5" s="314"/>
      <c r="N5" s="314"/>
      <c r="O5" s="313"/>
      <c r="P5" s="314"/>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6"/>
      <c r="AT5" s="314"/>
      <c r="AU5" s="314"/>
      <c r="AV5" s="314"/>
      <c r="AW5" s="314"/>
      <c r="AX5" s="314"/>
      <c r="AY5" s="314"/>
      <c r="AZ5" s="314"/>
    </row>
    <row r="6" spans="1:52" s="312" customFormat="1" ht="16.5" customHeight="1">
      <c r="A6" s="310"/>
      <c r="C6" s="311"/>
      <c r="D6" s="311"/>
      <c r="E6" s="311"/>
      <c r="G6" s="310"/>
      <c r="I6" s="299" t="s">
        <v>254</v>
      </c>
      <c r="K6" s="318" t="s">
        <v>255</v>
      </c>
      <c r="M6" s="318" t="s">
        <v>324</v>
      </c>
      <c r="O6" s="310"/>
    </row>
    <row r="7" spans="1:52" s="312" customFormat="1" ht="132" customHeight="1">
      <c r="A7" s="310"/>
      <c r="C7" s="311"/>
      <c r="D7" s="308"/>
      <c r="E7" s="317"/>
      <c r="G7" s="310"/>
      <c r="I7" s="308" t="s">
        <v>321</v>
      </c>
      <c r="K7" s="320" t="s">
        <v>1490</v>
      </c>
      <c r="M7" s="309" t="s">
        <v>323</v>
      </c>
      <c r="O7" s="310"/>
    </row>
    <row r="8" spans="1:52" s="312" customFormat="1" ht="54" customHeight="1">
      <c r="A8" s="310"/>
      <c r="C8" s="311"/>
      <c r="D8" s="317"/>
      <c r="E8" s="317"/>
      <c r="G8" s="310"/>
      <c r="I8" s="318"/>
      <c r="K8" s="318"/>
      <c r="M8" s="318"/>
      <c r="O8" s="310"/>
    </row>
    <row r="9" spans="1:52" s="312" customFormat="1" ht="16.5" customHeight="1">
      <c r="A9" s="310"/>
      <c r="G9" s="310"/>
      <c r="O9" s="310"/>
    </row>
    <row r="19" spans="8:13" ht="21" customHeight="1">
      <c r="H19" s="704"/>
      <c r="I19" s="704"/>
      <c r="J19" s="704"/>
      <c r="K19" s="704"/>
      <c r="L19" s="307"/>
      <c r="M19" s="307"/>
    </row>
  </sheetData>
  <sheetProtection sheet="1" objects="1" scenarios="1" formatCells="0" selectLockedCells="1"/>
  <protectedRanges>
    <protectedRange sqref="E3:E5" name="範囲1_6_1_2_4_1_1"/>
  </protectedRanges>
  <mergeCells count="2">
    <mergeCell ref="H19:K19"/>
    <mergeCell ref="A1:F1"/>
  </mergeCells>
  <phoneticPr fontId="8"/>
  <printOptions horizontalCentered="1"/>
  <pageMargins left="0.19685039370078741" right="0.19685039370078741" top="0" bottom="0" header="0.31496062992125984" footer="0.31496062992125984"/>
  <pageSetup paperSize="256" scale="87" orientation="landscape" horizontalDpi="4294967293" verticalDpi="0" r:id="rId1"/>
  <rowBreaks count="1" manualBreakCount="1">
    <brk id="5" min="2" max="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C8816-BF34-461C-9DA9-CE955F8FD268}">
  <sheetPr codeName="Sheet3">
    <tabColor theme="8" tint="0.59999389629810485"/>
  </sheetPr>
  <dimension ref="A1:AS1015"/>
  <sheetViews>
    <sheetView workbookViewId="0">
      <pane ySplit="3" topLeftCell="A4" activePane="bottomLeft" state="frozen"/>
      <selection activeCell="H1" sqref="H1"/>
      <selection pane="bottomLeft" activeCell="AE26" sqref="AE26"/>
    </sheetView>
  </sheetViews>
  <sheetFormatPr defaultRowHeight="16.5" customHeight="1"/>
  <cols>
    <col min="1" max="1" width="14" style="4" customWidth="1"/>
    <col min="2" max="2" width="9.125" style="4" customWidth="1"/>
    <col min="3" max="3" width="9.125" style="6" customWidth="1"/>
    <col min="4" max="5" width="8.375" style="12" customWidth="1"/>
    <col min="6" max="6" width="9.75" style="12" customWidth="1"/>
    <col min="7" max="7" width="10.75" style="12" customWidth="1"/>
    <col min="8" max="8" width="12.375" style="12" customWidth="1"/>
    <col min="9" max="9" width="2.875" style="348" customWidth="1"/>
    <col min="10" max="10" width="10.125" style="4" customWidth="1"/>
    <col min="11" max="11" width="13.5" style="6" customWidth="1"/>
    <col min="12" max="12" width="9.75" style="12" customWidth="1"/>
    <col min="13" max="13" width="17.875" style="12" customWidth="1"/>
    <col min="14" max="14" width="2.75" style="348" customWidth="1"/>
    <col min="15" max="15" width="16.375" style="4" customWidth="1"/>
    <col min="16" max="16" width="9.125" style="4" customWidth="1"/>
    <col min="17" max="18" width="10.375" style="146" customWidth="1"/>
    <col min="19" max="22" width="10.375" style="149" customWidth="1"/>
    <col min="23" max="23" width="28.125" style="12" bestFit="1" customWidth="1"/>
    <col min="24" max="24" width="2.75" style="348" customWidth="1"/>
    <col min="25" max="25" width="10.125" style="4" customWidth="1"/>
    <col min="26" max="26" width="28.125" style="6" bestFit="1" customWidth="1"/>
    <col min="27" max="27" width="9.75" style="12" customWidth="1"/>
    <col min="28" max="28" width="17.875" style="12" customWidth="1"/>
    <col min="29" max="29" width="2.75" style="348" customWidth="1"/>
    <col min="30" max="30" width="43.875" style="6" customWidth="1"/>
    <col min="31" max="31" width="12.5" style="12" customWidth="1"/>
    <col min="32" max="32" width="2.75" style="348" customWidth="1"/>
    <col min="33" max="33" width="28.125" style="1" customWidth="1"/>
    <col min="34" max="34" width="32.875" style="1" customWidth="1"/>
    <col min="35" max="35" width="14.5" style="1" customWidth="1"/>
    <col min="36" max="36" width="36.875" style="1" customWidth="1"/>
    <col min="37" max="37" width="28.875" style="4" bestFit="1" customWidth="1"/>
    <col min="38" max="45" width="2.875" style="4" customWidth="1"/>
    <col min="46" max="16384" width="9" style="4"/>
  </cols>
  <sheetData>
    <row r="1" spans="1:45" s="353" customFormat="1" ht="27.75" customHeight="1">
      <c r="A1" s="352" t="s">
        <v>492</v>
      </c>
      <c r="C1" s="354"/>
      <c r="D1" s="355"/>
      <c r="E1" s="355"/>
      <c r="F1" s="355"/>
      <c r="G1" s="355"/>
      <c r="H1" s="355"/>
      <c r="J1" s="352" t="s">
        <v>492</v>
      </c>
      <c r="K1" s="354"/>
      <c r="L1" s="355"/>
      <c r="M1" s="355"/>
      <c r="O1" s="352" t="s">
        <v>493</v>
      </c>
      <c r="Q1" s="356"/>
      <c r="R1" s="356"/>
      <c r="S1" s="357"/>
      <c r="T1" s="357"/>
      <c r="U1" s="357"/>
      <c r="V1" s="357"/>
      <c r="W1" s="355"/>
      <c r="Y1" s="352" t="s">
        <v>493</v>
      </c>
      <c r="Z1" s="354"/>
      <c r="AA1" s="355"/>
      <c r="AB1" s="355"/>
      <c r="AD1" s="358" t="s">
        <v>1331</v>
      </c>
      <c r="AE1" s="355"/>
      <c r="AG1" s="359" t="s">
        <v>1332</v>
      </c>
      <c r="AH1" s="360"/>
      <c r="AI1" s="360"/>
      <c r="AJ1" s="360"/>
    </row>
    <row r="2" spans="1:45" s="348" customFormat="1" ht="36.75" customHeight="1">
      <c r="A2" s="712" t="s">
        <v>191</v>
      </c>
      <c r="B2" s="712"/>
      <c r="C2" s="712"/>
      <c r="D2" s="712"/>
      <c r="E2" s="712"/>
      <c r="F2" s="712"/>
      <c r="G2" s="712"/>
      <c r="H2" s="351" t="s">
        <v>359</v>
      </c>
      <c r="I2" s="349"/>
      <c r="J2" s="712" t="s">
        <v>192</v>
      </c>
      <c r="K2" s="712"/>
      <c r="L2" s="712"/>
      <c r="M2" s="712"/>
      <c r="N2" s="349"/>
      <c r="O2" s="712" t="s">
        <v>191</v>
      </c>
      <c r="P2" s="712"/>
      <c r="Q2" s="712"/>
      <c r="R2" s="712"/>
      <c r="S2" s="712"/>
      <c r="T2" s="712"/>
      <c r="U2" s="712"/>
      <c r="V2" s="712"/>
      <c r="W2" s="351" t="s">
        <v>359</v>
      </c>
      <c r="X2" s="349"/>
      <c r="Y2" s="712" t="s">
        <v>192</v>
      </c>
      <c r="Z2" s="712"/>
      <c r="AA2" s="712"/>
      <c r="AB2" s="712"/>
      <c r="AC2" s="349"/>
      <c r="AD2" s="13" t="s">
        <v>108</v>
      </c>
      <c r="AE2" s="16" t="s">
        <v>513</v>
      </c>
      <c r="AF2" s="349"/>
      <c r="AG2" s="349"/>
      <c r="AH2" s="349"/>
      <c r="AI2" s="349"/>
      <c r="AJ2" s="349"/>
      <c r="AK2" s="349"/>
      <c r="AL2" s="349"/>
      <c r="AM2" s="349"/>
      <c r="AN2" s="349"/>
      <c r="AO2" s="349"/>
      <c r="AP2" s="349"/>
      <c r="AQ2" s="349"/>
      <c r="AR2" s="349"/>
      <c r="AS2" s="349"/>
    </row>
    <row r="3" spans="1:45" s="366" customFormat="1" ht="46.5" customHeight="1">
      <c r="A3" s="13"/>
      <c r="B3" s="13" t="s">
        <v>54</v>
      </c>
      <c r="C3" s="16" t="s">
        <v>53</v>
      </c>
      <c r="D3" s="14" t="s">
        <v>163</v>
      </c>
      <c r="E3" s="14" t="s">
        <v>164</v>
      </c>
      <c r="F3" s="14" t="s">
        <v>165</v>
      </c>
      <c r="G3" s="14" t="s">
        <v>166</v>
      </c>
      <c r="H3" s="14"/>
      <c r="I3" s="350"/>
      <c r="J3" s="13" t="s">
        <v>54</v>
      </c>
      <c r="K3" s="16" t="s">
        <v>204</v>
      </c>
      <c r="L3" s="14" t="s">
        <v>203</v>
      </c>
      <c r="M3" s="14"/>
      <c r="N3" s="350"/>
      <c r="O3" s="13"/>
      <c r="P3" s="13" t="s">
        <v>54</v>
      </c>
      <c r="Q3" s="14" t="s">
        <v>1492</v>
      </c>
      <c r="R3" s="14">
        <v>30000</v>
      </c>
      <c r="S3" s="14" t="s">
        <v>1493</v>
      </c>
      <c r="T3" s="14" t="s">
        <v>494</v>
      </c>
      <c r="U3" s="14" t="s">
        <v>1494</v>
      </c>
      <c r="V3" s="14" t="s">
        <v>495</v>
      </c>
      <c r="W3" s="14"/>
      <c r="X3" s="350"/>
      <c r="Y3" s="13" t="s">
        <v>54</v>
      </c>
      <c r="Z3" s="16" t="s">
        <v>204</v>
      </c>
      <c r="AA3" s="14" t="s">
        <v>203</v>
      </c>
      <c r="AB3" s="14"/>
      <c r="AC3" s="350"/>
      <c r="AD3" s="13" t="s">
        <v>108</v>
      </c>
      <c r="AE3" s="16" t="s">
        <v>513</v>
      </c>
      <c r="AF3" s="350"/>
      <c r="AG3" s="365" t="s">
        <v>108</v>
      </c>
      <c r="AH3" s="365" t="s">
        <v>341</v>
      </c>
      <c r="AI3" s="365"/>
      <c r="AJ3" s="365" t="s">
        <v>469</v>
      </c>
      <c r="AK3" s="365" t="s">
        <v>1325</v>
      </c>
      <c r="AL3" s="350"/>
      <c r="AM3" s="350"/>
      <c r="AN3" s="350"/>
      <c r="AO3" s="350"/>
      <c r="AP3" s="350"/>
      <c r="AQ3" s="350"/>
      <c r="AR3" s="350"/>
      <c r="AS3" s="350"/>
    </row>
    <row r="4" spans="1:45" ht="16.5" customHeight="1">
      <c r="A4" s="5" t="s">
        <v>45</v>
      </c>
      <c r="B4" s="2" t="s">
        <v>45</v>
      </c>
      <c r="C4" s="3">
        <v>1958</v>
      </c>
      <c r="D4" s="10"/>
      <c r="E4" s="10"/>
      <c r="F4" s="10"/>
      <c r="G4" s="10" t="s">
        <v>162</v>
      </c>
      <c r="H4" s="140" t="s">
        <v>358</v>
      </c>
      <c r="I4" s="349"/>
      <c r="J4" s="2" t="s">
        <v>193</v>
      </c>
      <c r="K4" s="10" t="s">
        <v>356</v>
      </c>
      <c r="L4" s="17">
        <v>2530</v>
      </c>
      <c r="M4" s="719" t="s">
        <v>230</v>
      </c>
      <c r="N4" s="349"/>
      <c r="O4" s="5" t="s">
        <v>45</v>
      </c>
      <c r="P4" s="2" t="s">
        <v>45</v>
      </c>
      <c r="Q4" s="147">
        <v>8745</v>
      </c>
      <c r="R4" s="147">
        <v>6985</v>
      </c>
      <c r="S4" s="150">
        <v>5500</v>
      </c>
      <c r="T4" s="150">
        <v>2090</v>
      </c>
      <c r="U4" s="150">
        <v>1760</v>
      </c>
      <c r="V4" s="150">
        <v>1430</v>
      </c>
      <c r="W4" s="140" t="s">
        <v>1426</v>
      </c>
      <c r="X4" s="349"/>
      <c r="Y4" s="2" t="s">
        <v>193</v>
      </c>
      <c r="Z4" s="10" t="s">
        <v>356</v>
      </c>
      <c r="AA4" s="17">
        <v>3850</v>
      </c>
      <c r="AB4" s="719" t="s">
        <v>230</v>
      </c>
      <c r="AC4" s="349"/>
      <c r="AD4" s="155" t="s">
        <v>1497</v>
      </c>
      <c r="AE4" s="159">
        <v>8745</v>
      </c>
      <c r="AF4" s="349"/>
      <c r="AG4" s="364" t="s">
        <v>1713</v>
      </c>
      <c r="AH4" s="364" t="s">
        <v>326</v>
      </c>
      <c r="AI4" s="361" t="s">
        <v>1338</v>
      </c>
      <c r="AJ4" s="364" t="s">
        <v>1496</v>
      </c>
      <c r="AK4" s="363" t="s">
        <v>1452</v>
      </c>
      <c r="AL4" s="1"/>
      <c r="AM4" s="1"/>
      <c r="AN4" s="1"/>
      <c r="AO4" s="1"/>
      <c r="AP4" s="1"/>
      <c r="AQ4" s="1"/>
      <c r="AR4" s="1"/>
      <c r="AS4" s="1"/>
    </row>
    <row r="5" spans="1:45" ht="16.5" customHeight="1">
      <c r="A5" s="711" t="s">
        <v>48</v>
      </c>
      <c r="B5" s="2" t="s">
        <v>56</v>
      </c>
      <c r="C5" s="3">
        <v>1320</v>
      </c>
      <c r="D5" s="10" t="s">
        <v>162</v>
      </c>
      <c r="E5" s="10" t="s">
        <v>162</v>
      </c>
      <c r="F5" s="10"/>
      <c r="G5" s="10"/>
      <c r="H5" s="140" t="s">
        <v>358</v>
      </c>
      <c r="I5" s="349"/>
      <c r="J5" s="2" t="s">
        <v>194</v>
      </c>
      <c r="K5" s="10" t="s">
        <v>356</v>
      </c>
      <c r="L5" s="17">
        <v>2530</v>
      </c>
      <c r="M5" s="720"/>
      <c r="N5" s="349"/>
      <c r="O5" s="713" t="s">
        <v>496</v>
      </c>
      <c r="P5" s="152" t="s">
        <v>56</v>
      </c>
      <c r="Q5" s="147">
        <v>7095</v>
      </c>
      <c r="R5" s="147">
        <v>5390</v>
      </c>
      <c r="S5" s="150">
        <v>4565</v>
      </c>
      <c r="T5" s="150">
        <v>1815</v>
      </c>
      <c r="U5" s="150">
        <v>1485</v>
      </c>
      <c r="V5" s="150">
        <v>1155</v>
      </c>
      <c r="W5" s="140" t="s">
        <v>1426</v>
      </c>
      <c r="X5" s="349"/>
      <c r="Y5" s="2" t="s">
        <v>194</v>
      </c>
      <c r="Z5" s="10" t="s">
        <v>356</v>
      </c>
      <c r="AA5" s="17">
        <v>3850</v>
      </c>
      <c r="AB5" s="720"/>
      <c r="AC5" s="349"/>
      <c r="AD5" s="155" t="s">
        <v>1498</v>
      </c>
      <c r="AE5" s="159">
        <v>8745</v>
      </c>
      <c r="AF5" s="349"/>
      <c r="AG5" s="364" t="s">
        <v>327</v>
      </c>
      <c r="AH5" s="364" t="s">
        <v>327</v>
      </c>
      <c r="AI5" s="361" t="s">
        <v>1338</v>
      </c>
      <c r="AJ5" s="364" t="s">
        <v>1495</v>
      </c>
      <c r="AK5" s="363" t="s">
        <v>1453</v>
      </c>
      <c r="AL5" s="1"/>
      <c r="AM5" s="1"/>
      <c r="AN5" s="1"/>
      <c r="AO5" s="1"/>
      <c r="AP5" s="1"/>
      <c r="AQ5" s="1"/>
      <c r="AR5" s="1"/>
      <c r="AS5" s="1"/>
    </row>
    <row r="6" spans="1:45" ht="16.5" customHeight="1">
      <c r="A6" s="711"/>
      <c r="B6" s="2" t="s">
        <v>57</v>
      </c>
      <c r="C6" s="3">
        <v>1320</v>
      </c>
      <c r="D6" s="10" t="s">
        <v>162</v>
      </c>
      <c r="E6" s="10" t="s">
        <v>162</v>
      </c>
      <c r="F6" s="10"/>
      <c r="G6" s="10"/>
      <c r="H6" s="140" t="s">
        <v>358</v>
      </c>
      <c r="I6" s="349"/>
      <c r="J6" s="2" t="s">
        <v>195</v>
      </c>
      <c r="K6" s="10" t="s">
        <v>356</v>
      </c>
      <c r="L6" s="17">
        <v>2530</v>
      </c>
      <c r="M6" s="720"/>
      <c r="N6" s="349"/>
      <c r="O6" s="714"/>
      <c r="P6" s="152" t="s">
        <v>57</v>
      </c>
      <c r="Q6" s="147">
        <v>7095</v>
      </c>
      <c r="R6" s="147">
        <v>5390</v>
      </c>
      <c r="S6" s="150">
        <v>4565</v>
      </c>
      <c r="T6" s="150">
        <v>1815</v>
      </c>
      <c r="U6" s="150">
        <v>1485</v>
      </c>
      <c r="V6" s="150">
        <v>1155</v>
      </c>
      <c r="W6" s="140" t="s">
        <v>1426</v>
      </c>
      <c r="X6" s="349"/>
      <c r="Y6" s="2" t="s">
        <v>195</v>
      </c>
      <c r="Z6" s="10" t="s">
        <v>356</v>
      </c>
      <c r="AA6" s="17">
        <v>3850</v>
      </c>
      <c r="AB6" s="720"/>
      <c r="AC6" s="349"/>
      <c r="AD6" s="155" t="s">
        <v>514</v>
      </c>
      <c r="AE6" s="159">
        <v>8745</v>
      </c>
      <c r="AF6" s="349"/>
      <c r="AG6" s="364" t="s">
        <v>1731</v>
      </c>
      <c r="AH6" s="364" t="s">
        <v>1731</v>
      </c>
      <c r="AI6" s="361" t="s">
        <v>1338</v>
      </c>
      <c r="AJ6" s="364" t="s">
        <v>470</v>
      </c>
      <c r="AK6" s="363" t="s">
        <v>1454</v>
      </c>
      <c r="AL6" s="1"/>
      <c r="AM6" s="1"/>
      <c r="AN6" s="1"/>
      <c r="AO6" s="1"/>
      <c r="AP6" s="1"/>
      <c r="AQ6" s="1"/>
      <c r="AR6" s="1"/>
      <c r="AS6" s="1"/>
    </row>
    <row r="7" spans="1:45" ht="16.5" customHeight="1">
      <c r="A7" s="711"/>
      <c r="B7" s="2" t="s">
        <v>59</v>
      </c>
      <c r="C7" s="3">
        <v>1320</v>
      </c>
      <c r="D7" s="10" t="s">
        <v>162</v>
      </c>
      <c r="E7" s="10" t="s">
        <v>162</v>
      </c>
      <c r="F7" s="10"/>
      <c r="G7" s="10"/>
      <c r="H7" s="140" t="s">
        <v>358</v>
      </c>
      <c r="I7" s="349"/>
      <c r="J7" s="2" t="s">
        <v>196</v>
      </c>
      <c r="K7" s="10" t="s">
        <v>356</v>
      </c>
      <c r="L7" s="17">
        <v>2530</v>
      </c>
      <c r="M7" s="720"/>
      <c r="N7" s="349"/>
      <c r="O7" s="715"/>
      <c r="P7" s="152" t="s">
        <v>109</v>
      </c>
      <c r="Q7" s="147">
        <v>7095</v>
      </c>
      <c r="R7" s="147">
        <v>5390</v>
      </c>
      <c r="S7" s="150">
        <v>4565</v>
      </c>
      <c r="T7" s="150">
        <v>1815</v>
      </c>
      <c r="U7" s="150">
        <v>1485</v>
      </c>
      <c r="V7" s="150">
        <v>1155</v>
      </c>
      <c r="W7" s="140" t="s">
        <v>1426</v>
      </c>
      <c r="X7" s="349"/>
      <c r="Y7" s="2" t="s">
        <v>196</v>
      </c>
      <c r="Z7" s="10" t="s">
        <v>356</v>
      </c>
      <c r="AA7" s="17">
        <v>3850</v>
      </c>
      <c r="AB7" s="720"/>
      <c r="AC7" s="349"/>
      <c r="AD7" s="155" t="s">
        <v>515</v>
      </c>
      <c r="AE7" s="159">
        <v>6985</v>
      </c>
      <c r="AF7" s="349"/>
      <c r="AG7" s="364" t="s">
        <v>1732</v>
      </c>
      <c r="AH7" s="364" t="s">
        <v>1732</v>
      </c>
      <c r="AI7" s="361" t="s">
        <v>1338</v>
      </c>
      <c r="AJ7" s="364" t="s">
        <v>471</v>
      </c>
      <c r="AK7" s="363" t="s">
        <v>1455</v>
      </c>
      <c r="AL7" s="1"/>
      <c r="AM7" s="1"/>
      <c r="AN7" s="1"/>
      <c r="AO7" s="1"/>
      <c r="AP7" s="1"/>
      <c r="AQ7" s="1"/>
      <c r="AR7" s="1"/>
      <c r="AS7" s="1"/>
    </row>
    <row r="8" spans="1:45" ht="16.5" customHeight="1">
      <c r="A8" s="711"/>
      <c r="B8" s="2" t="s">
        <v>109</v>
      </c>
      <c r="C8" s="3">
        <v>1320</v>
      </c>
      <c r="D8" s="10" t="s">
        <v>162</v>
      </c>
      <c r="E8" s="10" t="s">
        <v>162</v>
      </c>
      <c r="F8" s="10"/>
      <c r="G8" s="10"/>
      <c r="H8" s="140" t="s">
        <v>358</v>
      </c>
      <c r="I8" s="349"/>
      <c r="J8" s="2" t="s">
        <v>197</v>
      </c>
      <c r="K8" s="10" t="s">
        <v>356</v>
      </c>
      <c r="L8" s="17">
        <v>2530</v>
      </c>
      <c r="M8" s="720"/>
      <c r="N8" s="349"/>
      <c r="O8" s="713" t="s">
        <v>239</v>
      </c>
      <c r="P8" s="2" t="s">
        <v>59</v>
      </c>
      <c r="Q8" s="147">
        <v>6600</v>
      </c>
      <c r="R8" s="147">
        <v>5060</v>
      </c>
      <c r="S8" s="150">
        <v>4290</v>
      </c>
      <c r="T8" s="150">
        <v>1705</v>
      </c>
      <c r="U8" s="150">
        <v>1375</v>
      </c>
      <c r="V8" s="150">
        <v>1045</v>
      </c>
      <c r="W8" s="140" t="s">
        <v>1426</v>
      </c>
      <c r="X8" s="349"/>
      <c r="Y8" s="2" t="s">
        <v>197</v>
      </c>
      <c r="Z8" s="10" t="s">
        <v>356</v>
      </c>
      <c r="AA8" s="17">
        <v>3850</v>
      </c>
      <c r="AB8" s="720"/>
      <c r="AC8" s="349"/>
      <c r="AD8" s="107" t="s">
        <v>516</v>
      </c>
      <c r="AE8" s="160">
        <v>5500</v>
      </c>
      <c r="AF8" s="349"/>
      <c r="AG8" s="364" t="s">
        <v>330</v>
      </c>
      <c r="AH8" s="364" t="s">
        <v>330</v>
      </c>
      <c r="AI8" s="361" t="s">
        <v>1338</v>
      </c>
      <c r="AJ8" s="364" t="s">
        <v>472</v>
      </c>
      <c r="AK8" s="364" t="s">
        <v>1456</v>
      </c>
      <c r="AL8" s="1"/>
      <c r="AM8" s="1"/>
      <c r="AN8" s="1"/>
      <c r="AO8" s="1"/>
      <c r="AP8" s="1"/>
      <c r="AQ8" s="1"/>
      <c r="AR8" s="1"/>
      <c r="AS8" s="1"/>
    </row>
    <row r="9" spans="1:45" ht="16.5" customHeight="1">
      <c r="A9" s="711"/>
      <c r="B9" s="2" t="s">
        <v>58</v>
      </c>
      <c r="C9" s="3">
        <v>1320</v>
      </c>
      <c r="D9" s="10" t="s">
        <v>162</v>
      </c>
      <c r="E9" s="10"/>
      <c r="F9" s="10"/>
      <c r="G9" s="10"/>
      <c r="H9" s="140" t="s">
        <v>358</v>
      </c>
      <c r="I9" s="349"/>
      <c r="J9" s="2" t="s">
        <v>198</v>
      </c>
      <c r="K9" s="10" t="s">
        <v>356</v>
      </c>
      <c r="L9" s="17">
        <v>2530</v>
      </c>
      <c r="M9" s="720"/>
      <c r="N9" s="349"/>
      <c r="O9" s="714"/>
      <c r="P9" s="2" t="s">
        <v>58</v>
      </c>
      <c r="Q9" s="147">
        <v>6600</v>
      </c>
      <c r="R9" s="147">
        <v>5060</v>
      </c>
      <c r="S9" s="150">
        <v>4290</v>
      </c>
      <c r="T9" s="150">
        <v>1705</v>
      </c>
      <c r="U9" s="150">
        <v>1375</v>
      </c>
      <c r="V9" s="150">
        <v>1045</v>
      </c>
      <c r="W9" s="140" t="s">
        <v>1426</v>
      </c>
      <c r="X9" s="349"/>
      <c r="Y9" s="2" t="s">
        <v>198</v>
      </c>
      <c r="Z9" s="10" t="s">
        <v>356</v>
      </c>
      <c r="AA9" s="17">
        <v>3850</v>
      </c>
      <c r="AB9" s="720"/>
      <c r="AC9" s="349"/>
      <c r="AD9" s="107" t="s">
        <v>517</v>
      </c>
      <c r="AE9" s="160">
        <v>5500</v>
      </c>
      <c r="AF9" s="349"/>
      <c r="AG9" s="364" t="s">
        <v>331</v>
      </c>
      <c r="AH9" s="364" t="s">
        <v>331</v>
      </c>
      <c r="AI9" s="362" t="s">
        <v>1339</v>
      </c>
      <c r="AJ9" s="364" t="s">
        <v>473</v>
      </c>
      <c r="AK9" s="364" t="s">
        <v>1457</v>
      </c>
      <c r="AL9" s="1"/>
      <c r="AM9" s="1"/>
      <c r="AN9" s="1"/>
      <c r="AO9" s="1"/>
      <c r="AP9" s="1"/>
      <c r="AQ9" s="1"/>
      <c r="AR9" s="1"/>
      <c r="AS9" s="1"/>
    </row>
    <row r="10" spans="1:45" ht="16.5" customHeight="1">
      <c r="A10" s="711"/>
      <c r="B10" s="2" t="s">
        <v>60</v>
      </c>
      <c r="C10" s="3">
        <v>1320</v>
      </c>
      <c r="D10" s="10" t="s">
        <v>162</v>
      </c>
      <c r="E10" s="10"/>
      <c r="F10" s="10"/>
      <c r="G10" s="10"/>
      <c r="H10" s="140" t="s">
        <v>358</v>
      </c>
      <c r="I10" s="349"/>
      <c r="J10" s="2" t="s">
        <v>199</v>
      </c>
      <c r="K10" s="10" t="s">
        <v>356</v>
      </c>
      <c r="L10" s="17">
        <v>2530</v>
      </c>
      <c r="M10" s="720"/>
      <c r="N10" s="349"/>
      <c r="O10" s="715"/>
      <c r="P10" s="2" t="s">
        <v>60</v>
      </c>
      <c r="Q10" s="147">
        <v>6600</v>
      </c>
      <c r="R10" s="147">
        <v>5060</v>
      </c>
      <c r="S10" s="150">
        <v>4290</v>
      </c>
      <c r="T10" s="150">
        <v>1705</v>
      </c>
      <c r="U10" s="150">
        <v>1375</v>
      </c>
      <c r="V10" s="150">
        <v>1045</v>
      </c>
      <c r="W10" s="140" t="s">
        <v>1426</v>
      </c>
      <c r="X10" s="349"/>
      <c r="Y10" s="2" t="s">
        <v>199</v>
      </c>
      <c r="Z10" s="10" t="s">
        <v>356</v>
      </c>
      <c r="AA10" s="17">
        <v>3850</v>
      </c>
      <c r="AB10" s="720"/>
      <c r="AC10" s="349"/>
      <c r="AD10" s="107" t="s">
        <v>518</v>
      </c>
      <c r="AE10" s="160">
        <v>5500</v>
      </c>
      <c r="AF10" s="349"/>
      <c r="AG10" s="364" t="s">
        <v>332</v>
      </c>
      <c r="AH10" s="364" t="s">
        <v>332</v>
      </c>
      <c r="AI10" s="362" t="s">
        <v>1339</v>
      </c>
      <c r="AJ10" s="364" t="s">
        <v>474</v>
      </c>
      <c r="AK10" s="364" t="s">
        <v>1458</v>
      </c>
      <c r="AL10" s="1"/>
      <c r="AM10" s="1"/>
      <c r="AN10" s="1"/>
      <c r="AO10" s="1"/>
      <c r="AP10" s="1"/>
      <c r="AQ10" s="1"/>
      <c r="AR10" s="1"/>
      <c r="AS10" s="1"/>
    </row>
    <row r="11" spans="1:45" ht="16.5" customHeight="1">
      <c r="A11" s="713" t="s">
        <v>42</v>
      </c>
      <c r="B11" s="2" t="s">
        <v>110</v>
      </c>
      <c r="C11" s="3">
        <v>1320</v>
      </c>
      <c r="D11" s="10" t="s">
        <v>162</v>
      </c>
      <c r="E11" s="10"/>
      <c r="F11" s="10"/>
      <c r="G11" s="10"/>
      <c r="H11" s="140" t="s">
        <v>358</v>
      </c>
      <c r="I11" s="349"/>
      <c r="J11" s="2" t="s">
        <v>200</v>
      </c>
      <c r="K11" s="10" t="s">
        <v>356</v>
      </c>
      <c r="L11" s="17">
        <v>2530</v>
      </c>
      <c r="M11" s="720"/>
      <c r="N11" s="349"/>
      <c r="O11" s="713" t="s">
        <v>42</v>
      </c>
      <c r="P11" s="2" t="s">
        <v>110</v>
      </c>
      <c r="Q11" s="147">
        <v>4895</v>
      </c>
      <c r="R11" s="147">
        <v>3795</v>
      </c>
      <c r="S11" s="150">
        <v>3245</v>
      </c>
      <c r="T11" s="150">
        <v>1705</v>
      </c>
      <c r="U11" s="150">
        <v>1375</v>
      </c>
      <c r="V11" s="150">
        <v>1045</v>
      </c>
      <c r="W11" s="140" t="s">
        <v>1426</v>
      </c>
      <c r="X11" s="349"/>
      <c r="Y11" s="2" t="s">
        <v>200</v>
      </c>
      <c r="Z11" s="10" t="s">
        <v>356</v>
      </c>
      <c r="AA11" s="17">
        <v>3850</v>
      </c>
      <c r="AB11" s="720"/>
      <c r="AC11" s="349"/>
      <c r="AD11" s="156" t="s">
        <v>519</v>
      </c>
      <c r="AE11" s="161">
        <v>2090</v>
      </c>
      <c r="AF11" s="349"/>
      <c r="AG11" s="364" t="s">
        <v>333</v>
      </c>
      <c r="AH11" s="364" t="s">
        <v>333</v>
      </c>
      <c r="AI11" s="361" t="s">
        <v>1338</v>
      </c>
      <c r="AJ11" s="364" t="s">
        <v>475</v>
      </c>
      <c r="AK11" s="1"/>
      <c r="AL11" s="1"/>
      <c r="AM11" s="1"/>
      <c r="AN11" s="1"/>
      <c r="AO11" s="1"/>
      <c r="AP11" s="1"/>
      <c r="AQ11" s="1"/>
      <c r="AR11" s="1"/>
      <c r="AS11" s="1"/>
    </row>
    <row r="12" spans="1:45" ht="16.5" customHeight="1">
      <c r="A12" s="714"/>
      <c r="B12" s="2" t="s">
        <v>62</v>
      </c>
      <c r="C12" s="3">
        <v>1320</v>
      </c>
      <c r="D12" s="10" t="s">
        <v>162</v>
      </c>
      <c r="E12" s="10"/>
      <c r="F12" s="10"/>
      <c r="G12" s="10"/>
      <c r="H12" s="140" t="s">
        <v>358</v>
      </c>
      <c r="I12" s="349"/>
      <c r="J12" s="2" t="s">
        <v>201</v>
      </c>
      <c r="K12" s="10" t="s">
        <v>356</v>
      </c>
      <c r="L12" s="17">
        <v>2530</v>
      </c>
      <c r="M12" s="720"/>
      <c r="N12" s="349"/>
      <c r="O12" s="714"/>
      <c r="P12" s="2" t="s">
        <v>62</v>
      </c>
      <c r="Q12" s="147">
        <v>4895</v>
      </c>
      <c r="R12" s="147">
        <v>3795</v>
      </c>
      <c r="S12" s="150">
        <v>3245</v>
      </c>
      <c r="T12" s="150">
        <v>1705</v>
      </c>
      <c r="U12" s="150">
        <v>1375</v>
      </c>
      <c r="V12" s="150">
        <v>1045</v>
      </c>
      <c r="W12" s="140" t="s">
        <v>1426</v>
      </c>
      <c r="X12" s="349"/>
      <c r="Y12" s="2" t="s">
        <v>201</v>
      </c>
      <c r="Z12" s="10" t="s">
        <v>356</v>
      </c>
      <c r="AA12" s="17">
        <v>3850</v>
      </c>
      <c r="AB12" s="720"/>
      <c r="AC12" s="349"/>
      <c r="AD12" s="156" t="s">
        <v>520</v>
      </c>
      <c r="AE12" s="161">
        <v>2090</v>
      </c>
      <c r="AF12" s="349"/>
      <c r="AG12" s="364" t="s">
        <v>334</v>
      </c>
      <c r="AH12" s="364" t="s">
        <v>334</v>
      </c>
      <c r="AI12" s="362" t="s">
        <v>1339</v>
      </c>
      <c r="AJ12" s="364" t="s">
        <v>476</v>
      </c>
      <c r="AK12" s="1"/>
      <c r="AL12" s="1"/>
      <c r="AM12" s="1"/>
      <c r="AN12" s="1"/>
      <c r="AO12" s="1"/>
      <c r="AP12" s="1"/>
      <c r="AQ12" s="1"/>
      <c r="AR12" s="1"/>
      <c r="AS12" s="1"/>
    </row>
    <row r="13" spans="1:45" ht="16.5" customHeight="1">
      <c r="A13" s="714"/>
      <c r="B13" s="2" t="s">
        <v>61</v>
      </c>
      <c r="C13" s="3">
        <v>1320</v>
      </c>
      <c r="D13" s="10" t="s">
        <v>162</v>
      </c>
      <c r="E13" s="10"/>
      <c r="F13" s="10"/>
      <c r="G13" s="10"/>
      <c r="H13" s="140" t="s">
        <v>358</v>
      </c>
      <c r="I13" s="349"/>
      <c r="J13" s="2" t="s">
        <v>202</v>
      </c>
      <c r="K13" s="10" t="s">
        <v>356</v>
      </c>
      <c r="L13" s="17">
        <v>2530</v>
      </c>
      <c r="M13" s="721"/>
      <c r="N13" s="349"/>
      <c r="O13" s="714"/>
      <c r="P13" s="2" t="s">
        <v>61</v>
      </c>
      <c r="Q13" s="147">
        <v>4895</v>
      </c>
      <c r="R13" s="147">
        <v>3795</v>
      </c>
      <c r="S13" s="150">
        <v>3245</v>
      </c>
      <c r="T13" s="150">
        <v>1705</v>
      </c>
      <c r="U13" s="150">
        <v>1375</v>
      </c>
      <c r="V13" s="150">
        <v>1045</v>
      </c>
      <c r="W13" s="140" t="s">
        <v>1426</v>
      </c>
      <c r="X13" s="349"/>
      <c r="Y13" s="2" t="s">
        <v>202</v>
      </c>
      <c r="Z13" s="10" t="s">
        <v>356</v>
      </c>
      <c r="AA13" s="17">
        <v>3850</v>
      </c>
      <c r="AB13" s="721"/>
      <c r="AC13" s="349"/>
      <c r="AD13" s="157" t="s">
        <v>521</v>
      </c>
      <c r="AE13" s="162">
        <v>1760</v>
      </c>
      <c r="AF13" s="349"/>
      <c r="AG13" s="364" t="s">
        <v>335</v>
      </c>
      <c r="AH13" s="364" t="s">
        <v>335</v>
      </c>
      <c r="AI13" s="361" t="s">
        <v>1338</v>
      </c>
      <c r="AJ13" s="364" t="s">
        <v>477</v>
      </c>
      <c r="AK13" s="1"/>
      <c r="AL13" s="1"/>
      <c r="AM13" s="1"/>
      <c r="AN13" s="1"/>
      <c r="AO13" s="1"/>
      <c r="AP13" s="1"/>
      <c r="AQ13" s="1"/>
      <c r="AR13" s="1"/>
      <c r="AS13" s="1"/>
    </row>
    <row r="14" spans="1:45" ht="16.5" customHeight="1">
      <c r="A14" s="714"/>
      <c r="B14" s="2" t="s">
        <v>63</v>
      </c>
      <c r="C14" s="3">
        <v>1320</v>
      </c>
      <c r="D14" s="10" t="s">
        <v>162</v>
      </c>
      <c r="E14" s="10"/>
      <c r="F14" s="10"/>
      <c r="G14" s="10"/>
      <c r="H14" s="140" t="s">
        <v>358</v>
      </c>
      <c r="I14" s="349"/>
      <c r="J14" s="2" t="s">
        <v>360</v>
      </c>
      <c r="K14" s="140" t="s">
        <v>358</v>
      </c>
      <c r="L14" s="17"/>
      <c r="M14" s="10"/>
      <c r="N14" s="349"/>
      <c r="O14" s="714"/>
      <c r="P14" s="2" t="s">
        <v>63</v>
      </c>
      <c r="Q14" s="147">
        <v>4895</v>
      </c>
      <c r="R14" s="147">
        <v>3795</v>
      </c>
      <c r="S14" s="150">
        <v>3245</v>
      </c>
      <c r="T14" s="150">
        <v>1705</v>
      </c>
      <c r="U14" s="150">
        <v>1375</v>
      </c>
      <c r="V14" s="150">
        <v>1045</v>
      </c>
      <c r="W14" s="140" t="s">
        <v>1426</v>
      </c>
      <c r="X14" s="349"/>
      <c r="Y14" s="2" t="s">
        <v>360</v>
      </c>
      <c r="Z14" s="10" t="s">
        <v>356</v>
      </c>
      <c r="AA14" s="17">
        <v>5500</v>
      </c>
      <c r="AB14" s="10"/>
      <c r="AC14" s="349"/>
      <c r="AD14" s="158" t="s">
        <v>522</v>
      </c>
      <c r="AE14" s="163">
        <v>1430</v>
      </c>
      <c r="AF14" s="349"/>
      <c r="AG14" s="364" t="s">
        <v>336</v>
      </c>
      <c r="AH14" s="364" t="s">
        <v>336</v>
      </c>
      <c r="AI14" s="361" t="s">
        <v>1338</v>
      </c>
      <c r="AJ14" s="364" t="s">
        <v>478</v>
      </c>
      <c r="AK14" s="1"/>
      <c r="AL14" s="1"/>
      <c r="AM14" s="1"/>
      <c r="AN14" s="1"/>
      <c r="AO14" s="1"/>
      <c r="AP14" s="1"/>
      <c r="AQ14" s="1"/>
      <c r="AR14" s="1"/>
      <c r="AS14" s="1"/>
    </row>
    <row r="15" spans="1:45" ht="16.5" customHeight="1">
      <c r="A15" s="714"/>
      <c r="B15" s="2" t="s">
        <v>65</v>
      </c>
      <c r="C15" s="3">
        <v>1320</v>
      </c>
      <c r="D15" s="10" t="s">
        <v>162</v>
      </c>
      <c r="E15" s="10"/>
      <c r="F15" s="10"/>
      <c r="G15" s="10"/>
      <c r="H15" s="140" t="s">
        <v>358</v>
      </c>
      <c r="I15" s="349"/>
      <c r="J15" s="2" t="s">
        <v>361</v>
      </c>
      <c r="K15" s="140" t="s">
        <v>358</v>
      </c>
      <c r="L15" s="17"/>
      <c r="M15" s="10"/>
      <c r="N15" s="349"/>
      <c r="O15" s="714"/>
      <c r="P15" s="2" t="s">
        <v>65</v>
      </c>
      <c r="Q15" s="147">
        <v>4895</v>
      </c>
      <c r="R15" s="147">
        <v>3795</v>
      </c>
      <c r="S15" s="150">
        <v>3245</v>
      </c>
      <c r="T15" s="150">
        <v>1705</v>
      </c>
      <c r="U15" s="150">
        <v>1375</v>
      </c>
      <c r="V15" s="150">
        <v>1045</v>
      </c>
      <c r="W15" s="140" t="s">
        <v>1426</v>
      </c>
      <c r="X15" s="349"/>
      <c r="Y15" s="2" t="s">
        <v>361</v>
      </c>
      <c r="Z15" s="140" t="s">
        <v>1426</v>
      </c>
      <c r="AA15" s="17"/>
      <c r="AB15" s="10"/>
      <c r="AC15" s="349"/>
      <c r="AD15" s="155" t="s">
        <v>1589</v>
      </c>
      <c r="AE15" s="159">
        <v>7095</v>
      </c>
      <c r="AF15" s="349"/>
      <c r="AG15" s="364" t="s">
        <v>1733</v>
      </c>
      <c r="AH15" s="364" t="s">
        <v>1733</v>
      </c>
      <c r="AI15" s="361" t="s">
        <v>1338</v>
      </c>
      <c r="AK15" s="1"/>
      <c r="AL15" s="1"/>
      <c r="AM15" s="1"/>
      <c r="AN15" s="1"/>
      <c r="AO15" s="1"/>
      <c r="AP15" s="1"/>
      <c r="AQ15" s="1"/>
      <c r="AR15" s="1"/>
      <c r="AS15" s="1"/>
    </row>
    <row r="16" spans="1:45" ht="16.5" customHeight="1">
      <c r="A16" s="714"/>
      <c r="B16" s="2" t="s">
        <v>55</v>
      </c>
      <c r="C16" s="3">
        <v>1260</v>
      </c>
      <c r="D16" s="10" t="s">
        <v>162</v>
      </c>
      <c r="E16" s="10"/>
      <c r="F16" s="10"/>
      <c r="G16" s="10"/>
      <c r="H16" s="10" t="s">
        <v>356</v>
      </c>
      <c r="I16" s="349"/>
      <c r="J16" s="2" t="s">
        <v>362</v>
      </c>
      <c r="K16" s="140" t="s">
        <v>358</v>
      </c>
      <c r="L16" s="17"/>
      <c r="M16" s="10"/>
      <c r="N16" s="349"/>
      <c r="O16" s="714"/>
      <c r="P16" s="2" t="s">
        <v>55</v>
      </c>
      <c r="Q16" s="147">
        <v>4895</v>
      </c>
      <c r="R16" s="147">
        <v>3795</v>
      </c>
      <c r="S16" s="150">
        <v>3245</v>
      </c>
      <c r="T16" s="150">
        <v>1705</v>
      </c>
      <c r="U16" s="150">
        <v>1375</v>
      </c>
      <c r="V16" s="150">
        <v>1045</v>
      </c>
      <c r="W16" s="10" t="s">
        <v>356</v>
      </c>
      <c r="X16" s="349"/>
      <c r="Y16" s="2" t="s">
        <v>362</v>
      </c>
      <c r="Z16" s="10" t="s">
        <v>356</v>
      </c>
      <c r="AA16" s="17">
        <v>5500</v>
      </c>
      <c r="AB16" s="10"/>
      <c r="AC16" s="349"/>
      <c r="AD16" s="155" t="s">
        <v>1499</v>
      </c>
      <c r="AE16" s="159">
        <v>7095</v>
      </c>
      <c r="AF16" s="349"/>
      <c r="AG16" s="364" t="s">
        <v>329</v>
      </c>
      <c r="AH16" s="364" t="s">
        <v>329</v>
      </c>
      <c r="AI16" s="361" t="s">
        <v>1338</v>
      </c>
      <c r="AK16" s="1"/>
      <c r="AL16" s="1"/>
      <c r="AM16" s="1"/>
      <c r="AN16" s="1"/>
      <c r="AO16" s="1"/>
      <c r="AP16" s="1"/>
      <c r="AQ16" s="1"/>
      <c r="AR16" s="1"/>
      <c r="AS16" s="1"/>
    </row>
    <row r="17" spans="1:45" ht="16.5" customHeight="1">
      <c r="A17" s="715"/>
      <c r="B17" s="2" t="s">
        <v>96</v>
      </c>
      <c r="C17" s="3">
        <v>1320</v>
      </c>
      <c r="D17" s="10" t="s">
        <v>162</v>
      </c>
      <c r="E17" s="10"/>
      <c r="F17" s="10"/>
      <c r="G17" s="10"/>
      <c r="H17" s="140" t="s">
        <v>358</v>
      </c>
      <c r="I17" s="349"/>
      <c r="J17" s="2" t="s">
        <v>363</v>
      </c>
      <c r="K17" s="140" t="s">
        <v>358</v>
      </c>
      <c r="L17" s="17"/>
      <c r="M17" s="10"/>
      <c r="N17" s="349"/>
      <c r="O17" s="715"/>
      <c r="P17" s="2" t="s">
        <v>96</v>
      </c>
      <c r="Q17" s="147">
        <v>4895</v>
      </c>
      <c r="R17" s="147">
        <v>3795</v>
      </c>
      <c r="S17" s="150">
        <v>3245</v>
      </c>
      <c r="T17" s="150">
        <v>1705</v>
      </c>
      <c r="U17" s="150">
        <v>1375</v>
      </c>
      <c r="V17" s="150">
        <v>1045</v>
      </c>
      <c r="W17" s="140" t="s">
        <v>1426</v>
      </c>
      <c r="X17" s="349"/>
      <c r="Y17" s="2" t="s">
        <v>363</v>
      </c>
      <c r="Z17" s="140" t="s">
        <v>1426</v>
      </c>
      <c r="AA17" s="17"/>
      <c r="AB17" s="10"/>
      <c r="AC17" s="349"/>
      <c r="AD17" s="155" t="s">
        <v>523</v>
      </c>
      <c r="AE17" s="159">
        <v>7095</v>
      </c>
      <c r="AF17" s="349"/>
      <c r="AG17" s="364" t="s">
        <v>328</v>
      </c>
      <c r="AH17" s="364" t="s">
        <v>328</v>
      </c>
      <c r="AI17" s="361" t="s">
        <v>1338</v>
      </c>
      <c r="AK17" s="1"/>
      <c r="AL17" s="1"/>
      <c r="AM17" s="1"/>
      <c r="AN17" s="1"/>
      <c r="AO17" s="1"/>
      <c r="AP17" s="1"/>
      <c r="AQ17" s="1"/>
      <c r="AR17" s="1"/>
      <c r="AS17" s="1"/>
    </row>
    <row r="18" spans="1:45" ht="16.5" customHeight="1">
      <c r="A18" s="711" t="s">
        <v>49</v>
      </c>
      <c r="B18" s="2" t="s">
        <v>66</v>
      </c>
      <c r="C18" s="3">
        <v>1320</v>
      </c>
      <c r="D18" s="10" t="s">
        <v>162</v>
      </c>
      <c r="E18" s="10"/>
      <c r="F18" s="10"/>
      <c r="G18" s="10"/>
      <c r="H18" s="140" t="s">
        <v>358</v>
      </c>
      <c r="I18" s="349"/>
      <c r="J18" s="2" t="s">
        <v>364</v>
      </c>
      <c r="K18" s="140" t="s">
        <v>358</v>
      </c>
      <c r="L18" s="17"/>
      <c r="M18" s="10"/>
      <c r="N18" s="349"/>
      <c r="O18" s="711" t="s">
        <v>49</v>
      </c>
      <c r="P18" s="2" t="s">
        <v>66</v>
      </c>
      <c r="Q18" s="147">
        <v>6380</v>
      </c>
      <c r="R18" s="147">
        <v>4895</v>
      </c>
      <c r="S18" s="150">
        <v>4180</v>
      </c>
      <c r="T18" s="150">
        <v>1705</v>
      </c>
      <c r="U18" s="150">
        <v>1375</v>
      </c>
      <c r="V18" s="150">
        <v>1045</v>
      </c>
      <c r="W18" s="140" t="s">
        <v>1426</v>
      </c>
      <c r="X18" s="349"/>
      <c r="Y18" s="2" t="s">
        <v>364</v>
      </c>
      <c r="Z18" s="140" t="s">
        <v>1426</v>
      </c>
      <c r="AA18" s="17"/>
      <c r="AB18" s="10"/>
      <c r="AC18" s="349"/>
      <c r="AD18" s="155" t="s">
        <v>524</v>
      </c>
      <c r="AE18" s="159">
        <v>5390</v>
      </c>
      <c r="AF18" s="349"/>
      <c r="AG18" s="364" t="s">
        <v>337</v>
      </c>
      <c r="AH18" s="364" t="s">
        <v>337</v>
      </c>
      <c r="AI18" s="361" t="s">
        <v>1338</v>
      </c>
      <c r="AK18" s="1"/>
      <c r="AL18" s="1"/>
      <c r="AM18" s="1"/>
      <c r="AN18" s="1"/>
      <c r="AO18" s="1"/>
      <c r="AP18" s="1"/>
      <c r="AQ18" s="1"/>
      <c r="AR18" s="1"/>
      <c r="AS18" s="1"/>
    </row>
    <row r="19" spans="1:45" ht="16.5" customHeight="1">
      <c r="A19" s="711"/>
      <c r="B19" s="2" t="s">
        <v>68</v>
      </c>
      <c r="C19" s="3">
        <v>1320</v>
      </c>
      <c r="D19" s="10" t="s">
        <v>162</v>
      </c>
      <c r="E19" s="10"/>
      <c r="F19" s="10"/>
      <c r="G19" s="10"/>
      <c r="H19" s="140" t="s">
        <v>358</v>
      </c>
      <c r="J19" s="2" t="s">
        <v>365</v>
      </c>
      <c r="K19" s="140" t="s">
        <v>358</v>
      </c>
      <c r="L19" s="17"/>
      <c r="M19" s="10"/>
      <c r="O19" s="711"/>
      <c r="P19" s="2" t="s">
        <v>68</v>
      </c>
      <c r="Q19" s="147">
        <v>6380</v>
      </c>
      <c r="R19" s="147">
        <v>4895</v>
      </c>
      <c r="S19" s="150">
        <v>4180</v>
      </c>
      <c r="T19" s="150">
        <v>1705</v>
      </c>
      <c r="U19" s="150">
        <v>1375</v>
      </c>
      <c r="V19" s="150">
        <v>1045</v>
      </c>
      <c r="W19" s="140" t="s">
        <v>1426</v>
      </c>
      <c r="Y19" s="2" t="s">
        <v>365</v>
      </c>
      <c r="Z19" s="10" t="s">
        <v>356</v>
      </c>
      <c r="AA19" s="17">
        <v>3850</v>
      </c>
      <c r="AB19" s="10"/>
      <c r="AD19" s="107" t="s">
        <v>525</v>
      </c>
      <c r="AE19" s="160">
        <v>4565</v>
      </c>
      <c r="AG19" s="364" t="s">
        <v>338</v>
      </c>
      <c r="AH19" s="364" t="s">
        <v>491</v>
      </c>
      <c r="AI19" s="361"/>
    </row>
    <row r="20" spans="1:45" ht="16.5" customHeight="1">
      <c r="A20" s="711" t="s">
        <v>50</v>
      </c>
      <c r="B20" s="2" t="s">
        <v>69</v>
      </c>
      <c r="C20" s="3">
        <v>1320</v>
      </c>
      <c r="D20" s="10" t="s">
        <v>162</v>
      </c>
      <c r="E20" s="10"/>
      <c r="F20" s="10"/>
      <c r="G20" s="10"/>
      <c r="H20" s="140" t="s">
        <v>358</v>
      </c>
      <c r="J20" s="2" t="s">
        <v>366</v>
      </c>
      <c r="K20" s="140" t="s">
        <v>358</v>
      </c>
      <c r="L20" s="17"/>
      <c r="M20" s="10"/>
      <c r="O20" s="711" t="s">
        <v>50</v>
      </c>
      <c r="P20" s="2" t="s">
        <v>69</v>
      </c>
      <c r="Q20" s="147">
        <v>6380</v>
      </c>
      <c r="R20" s="147">
        <v>4895</v>
      </c>
      <c r="S20" s="150">
        <v>4180</v>
      </c>
      <c r="T20" s="150">
        <v>1705</v>
      </c>
      <c r="U20" s="150">
        <v>1375</v>
      </c>
      <c r="V20" s="150">
        <v>1045</v>
      </c>
      <c r="W20" s="140" t="s">
        <v>1426</v>
      </c>
      <c r="Y20" s="2" t="s">
        <v>366</v>
      </c>
      <c r="Z20" s="140" t="s">
        <v>1426</v>
      </c>
      <c r="AA20" s="17"/>
      <c r="AB20" s="10"/>
      <c r="AD20" s="107" t="s">
        <v>526</v>
      </c>
      <c r="AE20" s="160">
        <v>4565</v>
      </c>
      <c r="AG20" s="364" t="s">
        <v>1734</v>
      </c>
      <c r="AH20" s="364" t="s">
        <v>1734</v>
      </c>
      <c r="AI20" s="361" t="s">
        <v>1338</v>
      </c>
    </row>
    <row r="21" spans="1:45" ht="16.5" customHeight="1">
      <c r="A21" s="711"/>
      <c r="B21" s="2" t="s">
        <v>70</v>
      </c>
      <c r="C21" s="3">
        <v>1320</v>
      </c>
      <c r="D21" s="10" t="s">
        <v>162</v>
      </c>
      <c r="E21" s="10"/>
      <c r="F21" s="10"/>
      <c r="G21" s="10"/>
      <c r="H21" s="140" t="s">
        <v>358</v>
      </c>
      <c r="J21" s="2" t="s">
        <v>367</v>
      </c>
      <c r="K21" s="140" t="s">
        <v>358</v>
      </c>
      <c r="L21" s="17"/>
      <c r="M21" s="10"/>
      <c r="O21" s="711"/>
      <c r="P21" s="2" t="s">
        <v>70</v>
      </c>
      <c r="Q21" s="147">
        <v>6380</v>
      </c>
      <c r="R21" s="147">
        <v>4895</v>
      </c>
      <c r="S21" s="150">
        <v>4180</v>
      </c>
      <c r="T21" s="150">
        <v>1705</v>
      </c>
      <c r="U21" s="150">
        <v>1375</v>
      </c>
      <c r="V21" s="150">
        <v>1045</v>
      </c>
      <c r="W21" s="140" t="s">
        <v>1426</v>
      </c>
      <c r="Y21" s="2" t="s">
        <v>367</v>
      </c>
      <c r="Z21" s="140" t="s">
        <v>1426</v>
      </c>
      <c r="AA21" s="17"/>
      <c r="AB21" s="10"/>
      <c r="AD21" s="107" t="s">
        <v>527</v>
      </c>
      <c r="AE21" s="160">
        <v>4565</v>
      </c>
      <c r="AG21" s="364" t="s">
        <v>339</v>
      </c>
      <c r="AH21" s="364" t="s">
        <v>339</v>
      </c>
      <c r="AI21" s="362" t="s">
        <v>1339</v>
      </c>
    </row>
    <row r="22" spans="1:45" ht="16.5" customHeight="1">
      <c r="A22" s="711"/>
      <c r="B22" s="2" t="s">
        <v>64</v>
      </c>
      <c r="C22" s="3">
        <v>1320</v>
      </c>
      <c r="D22" s="10" t="s">
        <v>162</v>
      </c>
      <c r="E22" s="10"/>
      <c r="F22" s="10"/>
      <c r="G22" s="10"/>
      <c r="H22" s="140" t="s">
        <v>358</v>
      </c>
      <c r="J22" s="2" t="s">
        <v>368</v>
      </c>
      <c r="K22" s="140" t="s">
        <v>358</v>
      </c>
      <c r="L22" s="17"/>
      <c r="M22" s="10"/>
      <c r="O22" s="711"/>
      <c r="P22" s="2" t="s">
        <v>64</v>
      </c>
      <c r="Q22" s="147">
        <v>6380</v>
      </c>
      <c r="R22" s="147">
        <v>4895</v>
      </c>
      <c r="S22" s="150">
        <v>4180</v>
      </c>
      <c r="T22" s="150">
        <v>1705</v>
      </c>
      <c r="U22" s="150">
        <v>1375</v>
      </c>
      <c r="V22" s="150">
        <v>1045</v>
      </c>
      <c r="W22" s="140" t="s">
        <v>1426</v>
      </c>
      <c r="Y22" s="2" t="s">
        <v>368</v>
      </c>
      <c r="Z22" s="140" t="s">
        <v>1426</v>
      </c>
      <c r="AA22" s="17"/>
      <c r="AB22" s="10"/>
      <c r="AD22" s="156" t="s">
        <v>528</v>
      </c>
      <c r="AE22" s="161">
        <v>1815</v>
      </c>
      <c r="AG22" s="364" t="s">
        <v>340</v>
      </c>
      <c r="AH22" s="364" t="s">
        <v>340</v>
      </c>
      <c r="AI22" s="361"/>
    </row>
    <row r="23" spans="1:45" ht="16.5" customHeight="1">
      <c r="A23" s="711"/>
      <c r="B23" s="2" t="s">
        <v>67</v>
      </c>
      <c r="C23" s="3">
        <v>1320</v>
      </c>
      <c r="D23" s="10" t="s">
        <v>162</v>
      </c>
      <c r="E23" s="10"/>
      <c r="F23" s="10"/>
      <c r="G23" s="10"/>
      <c r="H23" s="140" t="s">
        <v>358</v>
      </c>
      <c r="J23" s="2" t="s">
        <v>369</v>
      </c>
      <c r="K23" s="140" t="s">
        <v>358</v>
      </c>
      <c r="L23" s="17"/>
      <c r="M23" s="10"/>
      <c r="O23" s="711"/>
      <c r="P23" s="2" t="s">
        <v>67</v>
      </c>
      <c r="Q23" s="147">
        <v>6380</v>
      </c>
      <c r="R23" s="147">
        <v>4895</v>
      </c>
      <c r="S23" s="150">
        <v>4180</v>
      </c>
      <c r="T23" s="150">
        <v>1705</v>
      </c>
      <c r="U23" s="150">
        <v>1375</v>
      </c>
      <c r="V23" s="150">
        <v>1045</v>
      </c>
      <c r="W23" s="140" t="s">
        <v>1426</v>
      </c>
      <c r="Y23" s="2" t="s">
        <v>369</v>
      </c>
      <c r="Z23" s="140" t="s">
        <v>1426</v>
      </c>
      <c r="AA23" s="17"/>
      <c r="AB23" s="10"/>
      <c r="AD23" s="156" t="s">
        <v>529</v>
      </c>
      <c r="AE23" s="161">
        <v>1815</v>
      </c>
    </row>
    <row r="24" spans="1:45" ht="16.5" customHeight="1">
      <c r="A24" s="711" t="s">
        <v>51</v>
      </c>
      <c r="B24" s="2" t="s">
        <v>71</v>
      </c>
      <c r="C24" s="3">
        <v>1320</v>
      </c>
      <c r="D24" s="10" t="s">
        <v>162</v>
      </c>
      <c r="E24" s="10"/>
      <c r="F24" s="10"/>
      <c r="G24" s="10"/>
      <c r="H24" s="140" t="s">
        <v>358</v>
      </c>
      <c r="J24" s="2" t="s">
        <v>370</v>
      </c>
      <c r="K24" s="140" t="s">
        <v>358</v>
      </c>
      <c r="L24" s="17"/>
      <c r="M24" s="10"/>
      <c r="O24" s="711" t="s">
        <v>51</v>
      </c>
      <c r="P24" s="2" t="s">
        <v>71</v>
      </c>
      <c r="Q24" s="147">
        <v>6380</v>
      </c>
      <c r="R24" s="147">
        <v>4895</v>
      </c>
      <c r="S24" s="150">
        <v>4180</v>
      </c>
      <c r="T24" s="150">
        <v>1705</v>
      </c>
      <c r="U24" s="150">
        <v>1375</v>
      </c>
      <c r="V24" s="150">
        <v>1045</v>
      </c>
      <c r="W24" s="140" t="s">
        <v>1426</v>
      </c>
      <c r="Y24" s="2" t="s">
        <v>370</v>
      </c>
      <c r="Z24" s="140" t="s">
        <v>1426</v>
      </c>
      <c r="AA24" s="17"/>
      <c r="AB24" s="10"/>
      <c r="AD24" s="157" t="s">
        <v>530</v>
      </c>
      <c r="AE24" s="162">
        <v>1485</v>
      </c>
    </row>
    <row r="25" spans="1:45" ht="16.5" customHeight="1">
      <c r="A25" s="711"/>
      <c r="B25" s="2" t="s">
        <v>72</v>
      </c>
      <c r="C25" s="3">
        <v>1320</v>
      </c>
      <c r="D25" s="10" t="s">
        <v>162</v>
      </c>
      <c r="E25" s="10"/>
      <c r="F25" s="10"/>
      <c r="G25" s="10"/>
      <c r="H25" s="140" t="s">
        <v>358</v>
      </c>
      <c r="J25" s="2" t="s">
        <v>371</v>
      </c>
      <c r="K25" s="140" t="s">
        <v>358</v>
      </c>
      <c r="L25" s="17"/>
      <c r="M25" s="10"/>
      <c r="O25" s="711"/>
      <c r="P25" s="2" t="s">
        <v>72</v>
      </c>
      <c r="Q25" s="147">
        <v>6380</v>
      </c>
      <c r="R25" s="147">
        <v>4895</v>
      </c>
      <c r="S25" s="150">
        <v>4180</v>
      </c>
      <c r="T25" s="150">
        <v>1705</v>
      </c>
      <c r="U25" s="150">
        <v>1375</v>
      </c>
      <c r="V25" s="150">
        <v>1045</v>
      </c>
      <c r="W25" s="140" t="s">
        <v>1426</v>
      </c>
      <c r="Y25" s="2" t="s">
        <v>371</v>
      </c>
      <c r="Z25" s="140" t="s">
        <v>1426</v>
      </c>
      <c r="AA25" s="17"/>
      <c r="AB25" s="10"/>
      <c r="AD25" s="158" t="s">
        <v>531</v>
      </c>
      <c r="AE25" s="163">
        <v>1155</v>
      </c>
    </row>
    <row r="26" spans="1:45" ht="16.5" customHeight="1">
      <c r="A26" s="711"/>
      <c r="B26" s="2" t="s">
        <v>73</v>
      </c>
      <c r="C26" s="3">
        <v>1320</v>
      </c>
      <c r="D26" s="10" t="s">
        <v>162</v>
      </c>
      <c r="E26" s="10"/>
      <c r="F26" s="10"/>
      <c r="G26" s="10"/>
      <c r="H26" s="140" t="s">
        <v>358</v>
      </c>
      <c r="J26" s="2" t="s">
        <v>357</v>
      </c>
      <c r="K26" s="140" t="s">
        <v>358</v>
      </c>
      <c r="L26" s="17"/>
      <c r="M26" s="10"/>
      <c r="O26" s="711"/>
      <c r="P26" s="2" t="s">
        <v>73</v>
      </c>
      <c r="Q26" s="147">
        <v>6380</v>
      </c>
      <c r="R26" s="147">
        <v>4895</v>
      </c>
      <c r="S26" s="150">
        <v>4180</v>
      </c>
      <c r="T26" s="150">
        <v>1705</v>
      </c>
      <c r="U26" s="150">
        <v>1375</v>
      </c>
      <c r="V26" s="150">
        <v>1045</v>
      </c>
      <c r="W26" s="140" t="s">
        <v>1426</v>
      </c>
      <c r="Y26" s="2" t="s">
        <v>357</v>
      </c>
      <c r="Z26" s="140" t="s">
        <v>1426</v>
      </c>
      <c r="AA26" s="17"/>
      <c r="AB26" s="10"/>
      <c r="AD26" s="155" t="s">
        <v>1590</v>
      </c>
      <c r="AE26" s="159">
        <v>7095</v>
      </c>
    </row>
    <row r="27" spans="1:45" ht="16.5" customHeight="1">
      <c r="A27" s="711"/>
      <c r="B27" s="2" t="s">
        <v>74</v>
      </c>
      <c r="C27" s="3">
        <v>1320</v>
      </c>
      <c r="D27" s="10" t="s">
        <v>162</v>
      </c>
      <c r="E27" s="10"/>
      <c r="F27" s="10"/>
      <c r="G27" s="10"/>
      <c r="H27" s="140" t="s">
        <v>358</v>
      </c>
      <c r="J27" s="2" t="s">
        <v>372</v>
      </c>
      <c r="K27" s="140" t="s">
        <v>358</v>
      </c>
      <c r="L27" s="17"/>
      <c r="M27" s="10"/>
      <c r="O27" s="711"/>
      <c r="P27" s="2" t="s">
        <v>74</v>
      </c>
      <c r="Q27" s="147">
        <v>6380</v>
      </c>
      <c r="R27" s="147">
        <v>4895</v>
      </c>
      <c r="S27" s="150">
        <v>4180</v>
      </c>
      <c r="T27" s="150">
        <v>1705</v>
      </c>
      <c r="U27" s="150">
        <v>1375</v>
      </c>
      <c r="V27" s="150">
        <v>1045</v>
      </c>
      <c r="W27" s="140" t="s">
        <v>1426</v>
      </c>
      <c r="Y27" s="2" t="s">
        <v>372</v>
      </c>
      <c r="Z27" s="140" t="s">
        <v>1426</v>
      </c>
      <c r="AA27" s="17"/>
      <c r="AB27" s="10"/>
      <c r="AD27" s="155" t="s">
        <v>1500</v>
      </c>
      <c r="AE27" s="159">
        <v>7095</v>
      </c>
    </row>
    <row r="28" spans="1:45" ht="16.5" customHeight="1">
      <c r="A28" s="711" t="s">
        <v>43</v>
      </c>
      <c r="B28" s="2" t="s">
        <v>75</v>
      </c>
      <c r="C28" s="3">
        <v>1458</v>
      </c>
      <c r="D28" s="10" t="s">
        <v>162</v>
      </c>
      <c r="E28" s="10" t="s">
        <v>162</v>
      </c>
      <c r="F28" s="10"/>
      <c r="G28" s="10"/>
      <c r="H28" s="140" t="s">
        <v>358</v>
      </c>
      <c r="J28" s="2" t="s">
        <v>373</v>
      </c>
      <c r="K28" s="140" t="s">
        <v>358</v>
      </c>
      <c r="L28" s="17"/>
      <c r="M28" s="10"/>
      <c r="O28" s="711" t="s">
        <v>43</v>
      </c>
      <c r="P28" s="2" t="s">
        <v>75</v>
      </c>
      <c r="Q28" s="147">
        <v>6380</v>
      </c>
      <c r="R28" s="147">
        <v>5005</v>
      </c>
      <c r="S28" s="150">
        <v>4180</v>
      </c>
      <c r="T28" s="150">
        <v>1760</v>
      </c>
      <c r="U28" s="150">
        <v>1430</v>
      </c>
      <c r="V28" s="150">
        <v>1100</v>
      </c>
      <c r="W28" s="140" t="s">
        <v>1426</v>
      </c>
      <c r="Y28" s="2" t="s">
        <v>373</v>
      </c>
      <c r="Z28" s="140" t="s">
        <v>1426</v>
      </c>
      <c r="AA28" s="17"/>
      <c r="AB28" s="10"/>
      <c r="AD28" s="155" t="s">
        <v>532</v>
      </c>
      <c r="AE28" s="159">
        <v>7095</v>
      </c>
    </row>
    <row r="29" spans="1:45" ht="16.5" customHeight="1">
      <c r="A29" s="711"/>
      <c r="B29" s="2" t="s">
        <v>111</v>
      </c>
      <c r="C29" s="3">
        <v>1458</v>
      </c>
      <c r="D29" s="10" t="s">
        <v>162</v>
      </c>
      <c r="E29" s="10" t="s">
        <v>162</v>
      </c>
      <c r="F29" s="10"/>
      <c r="G29" s="10"/>
      <c r="H29" s="140" t="s">
        <v>358</v>
      </c>
      <c r="J29" s="2" t="s">
        <v>374</v>
      </c>
      <c r="K29" s="140" t="s">
        <v>358</v>
      </c>
      <c r="L29" s="17"/>
      <c r="M29" s="10"/>
      <c r="O29" s="711"/>
      <c r="P29" s="2" t="s">
        <v>111</v>
      </c>
      <c r="Q29" s="147">
        <v>6380</v>
      </c>
      <c r="R29" s="147">
        <v>5005</v>
      </c>
      <c r="S29" s="150">
        <v>4180</v>
      </c>
      <c r="T29" s="150">
        <v>1760</v>
      </c>
      <c r="U29" s="150">
        <v>1430</v>
      </c>
      <c r="V29" s="150">
        <v>1100</v>
      </c>
      <c r="W29" s="140" t="s">
        <v>1426</v>
      </c>
      <c r="Y29" s="2" t="s">
        <v>374</v>
      </c>
      <c r="Z29" s="140" t="s">
        <v>1426</v>
      </c>
      <c r="AA29" s="17"/>
      <c r="AB29" s="10"/>
      <c r="AD29" s="155" t="s">
        <v>533</v>
      </c>
      <c r="AE29" s="159">
        <v>5390</v>
      </c>
    </row>
    <row r="30" spans="1:45" ht="16.5" customHeight="1">
      <c r="A30" s="711"/>
      <c r="B30" s="2" t="s">
        <v>112</v>
      </c>
      <c r="C30" s="3">
        <v>1458</v>
      </c>
      <c r="D30" s="10" t="s">
        <v>162</v>
      </c>
      <c r="E30" s="10" t="s">
        <v>162</v>
      </c>
      <c r="F30" s="10"/>
      <c r="G30" s="10"/>
      <c r="H30" s="140" t="s">
        <v>358</v>
      </c>
      <c r="J30" s="2" t="s">
        <v>375</v>
      </c>
      <c r="K30" s="140" t="s">
        <v>358</v>
      </c>
      <c r="L30" s="17"/>
      <c r="M30" s="10"/>
      <c r="O30" s="711"/>
      <c r="P30" s="2" t="s">
        <v>112</v>
      </c>
      <c r="Q30" s="147">
        <v>6380</v>
      </c>
      <c r="R30" s="147">
        <v>5005</v>
      </c>
      <c r="S30" s="150">
        <v>4180</v>
      </c>
      <c r="T30" s="150">
        <v>1760</v>
      </c>
      <c r="U30" s="150">
        <v>1430</v>
      </c>
      <c r="V30" s="150">
        <v>1100</v>
      </c>
      <c r="W30" s="140" t="s">
        <v>1426</v>
      </c>
      <c r="Y30" s="2" t="s">
        <v>375</v>
      </c>
      <c r="Z30" s="140" t="s">
        <v>1426</v>
      </c>
      <c r="AA30" s="17"/>
      <c r="AB30" s="10"/>
      <c r="AD30" s="107" t="s">
        <v>534</v>
      </c>
      <c r="AE30" s="160">
        <v>4565</v>
      </c>
    </row>
    <row r="31" spans="1:45" ht="16.5" customHeight="1">
      <c r="A31" s="711"/>
      <c r="B31" s="2" t="s">
        <v>78</v>
      </c>
      <c r="C31" s="3">
        <v>1458</v>
      </c>
      <c r="D31" s="10" t="s">
        <v>162</v>
      </c>
      <c r="E31" s="10" t="s">
        <v>162</v>
      </c>
      <c r="F31" s="10"/>
      <c r="G31" s="10"/>
      <c r="H31" s="140" t="s">
        <v>358</v>
      </c>
      <c r="J31" s="2" t="s">
        <v>376</v>
      </c>
      <c r="K31" s="140" t="s">
        <v>358</v>
      </c>
      <c r="L31" s="17"/>
      <c r="M31" s="10"/>
      <c r="O31" s="711"/>
      <c r="P31" s="2" t="s">
        <v>78</v>
      </c>
      <c r="Q31" s="147">
        <v>6380</v>
      </c>
      <c r="R31" s="147">
        <v>5005</v>
      </c>
      <c r="S31" s="150">
        <v>4180</v>
      </c>
      <c r="T31" s="150">
        <v>1760</v>
      </c>
      <c r="U31" s="150">
        <v>1430</v>
      </c>
      <c r="V31" s="150">
        <v>1100</v>
      </c>
      <c r="W31" s="140" t="s">
        <v>1426</v>
      </c>
      <c r="Y31" s="2" t="s">
        <v>376</v>
      </c>
      <c r="Z31" s="140" t="s">
        <v>1426</v>
      </c>
      <c r="AA31" s="17"/>
      <c r="AB31" s="10"/>
      <c r="AD31" s="107" t="s">
        <v>535</v>
      </c>
      <c r="AE31" s="160">
        <v>4565</v>
      </c>
    </row>
    <row r="32" spans="1:45" ht="16.5" customHeight="1">
      <c r="A32" s="711"/>
      <c r="B32" s="2" t="s">
        <v>76</v>
      </c>
      <c r="C32" s="3">
        <v>1458</v>
      </c>
      <c r="D32" s="10" t="s">
        <v>162</v>
      </c>
      <c r="E32" s="10" t="s">
        <v>162</v>
      </c>
      <c r="F32" s="10"/>
      <c r="G32" s="10"/>
      <c r="H32" s="140" t="s">
        <v>358</v>
      </c>
      <c r="J32" s="2" t="s">
        <v>377</v>
      </c>
      <c r="K32" s="140" t="s">
        <v>358</v>
      </c>
      <c r="L32" s="17"/>
      <c r="M32" s="10"/>
      <c r="O32" s="711"/>
      <c r="P32" s="2" t="s">
        <v>76</v>
      </c>
      <c r="Q32" s="147">
        <v>6380</v>
      </c>
      <c r="R32" s="147">
        <v>5005</v>
      </c>
      <c r="S32" s="150">
        <v>4180</v>
      </c>
      <c r="T32" s="150">
        <v>1760</v>
      </c>
      <c r="U32" s="150">
        <v>1430</v>
      </c>
      <c r="V32" s="150">
        <v>1100</v>
      </c>
      <c r="W32" s="140" t="s">
        <v>1426</v>
      </c>
      <c r="Y32" s="2" t="s">
        <v>377</v>
      </c>
      <c r="Z32" s="140" t="s">
        <v>1426</v>
      </c>
      <c r="AA32" s="17"/>
      <c r="AB32" s="10"/>
      <c r="AD32" s="107" t="s">
        <v>536</v>
      </c>
      <c r="AE32" s="160">
        <v>4565</v>
      </c>
    </row>
    <row r="33" spans="1:31" ht="16.5" customHeight="1">
      <c r="A33" s="711"/>
      <c r="B33" s="2" t="s">
        <v>77</v>
      </c>
      <c r="C33" s="3">
        <v>1458</v>
      </c>
      <c r="D33" s="10" t="s">
        <v>162</v>
      </c>
      <c r="E33" s="10" t="s">
        <v>162</v>
      </c>
      <c r="F33" s="10"/>
      <c r="G33" s="10"/>
      <c r="H33" s="140" t="s">
        <v>358</v>
      </c>
      <c r="J33" s="2" t="s">
        <v>378</v>
      </c>
      <c r="K33" s="140" t="s">
        <v>358</v>
      </c>
      <c r="L33" s="17"/>
      <c r="M33" s="10"/>
      <c r="O33" s="711"/>
      <c r="P33" s="2" t="s">
        <v>77</v>
      </c>
      <c r="Q33" s="147">
        <v>6380</v>
      </c>
      <c r="R33" s="147">
        <v>5005</v>
      </c>
      <c r="S33" s="150">
        <v>4180</v>
      </c>
      <c r="T33" s="150">
        <v>1760</v>
      </c>
      <c r="U33" s="150">
        <v>1430</v>
      </c>
      <c r="V33" s="150">
        <v>1100</v>
      </c>
      <c r="W33" s="140" t="s">
        <v>1426</v>
      </c>
      <c r="Y33" s="2" t="s">
        <v>378</v>
      </c>
      <c r="Z33" s="140" t="s">
        <v>1426</v>
      </c>
      <c r="AA33" s="17"/>
      <c r="AB33" s="10"/>
      <c r="AD33" s="156" t="s">
        <v>537</v>
      </c>
      <c r="AE33" s="161">
        <v>1815</v>
      </c>
    </row>
    <row r="34" spans="1:31" ht="16.5" customHeight="1">
      <c r="A34" s="711" t="s">
        <v>52</v>
      </c>
      <c r="B34" s="2" t="s">
        <v>79</v>
      </c>
      <c r="C34" s="3">
        <v>1590</v>
      </c>
      <c r="D34" s="10"/>
      <c r="E34" s="10" t="s">
        <v>162</v>
      </c>
      <c r="F34" s="10" t="s">
        <v>162</v>
      </c>
      <c r="G34" s="10"/>
      <c r="H34" s="140" t="s">
        <v>358</v>
      </c>
      <c r="J34" s="2" t="s">
        <v>379</v>
      </c>
      <c r="K34" s="140" t="s">
        <v>358</v>
      </c>
      <c r="L34" s="17"/>
      <c r="M34" s="10"/>
      <c r="O34" s="711" t="s">
        <v>52</v>
      </c>
      <c r="P34" s="2" t="s">
        <v>79</v>
      </c>
      <c r="Q34" s="147">
        <v>7095</v>
      </c>
      <c r="R34" s="147">
        <v>5445</v>
      </c>
      <c r="S34" s="150">
        <v>4565</v>
      </c>
      <c r="T34" s="150">
        <v>1870</v>
      </c>
      <c r="U34" s="150">
        <v>1540</v>
      </c>
      <c r="V34" s="150">
        <v>1210</v>
      </c>
      <c r="W34" s="140" t="s">
        <v>1426</v>
      </c>
      <c r="Y34" s="2" t="s">
        <v>379</v>
      </c>
      <c r="Z34" s="140" t="s">
        <v>1426</v>
      </c>
      <c r="AA34" s="17"/>
      <c r="AB34" s="10"/>
      <c r="AD34" s="156" t="s">
        <v>538</v>
      </c>
      <c r="AE34" s="161">
        <v>1815</v>
      </c>
    </row>
    <row r="35" spans="1:31" ht="16.5" customHeight="1">
      <c r="A35" s="711"/>
      <c r="B35" s="2" t="s">
        <v>80</v>
      </c>
      <c r="C35" s="3">
        <v>1590</v>
      </c>
      <c r="D35" s="10"/>
      <c r="E35" s="10" t="s">
        <v>162</v>
      </c>
      <c r="F35" s="10" t="s">
        <v>162</v>
      </c>
      <c r="G35" s="10"/>
      <c r="H35" s="140" t="s">
        <v>358</v>
      </c>
      <c r="J35" s="2" t="s">
        <v>380</v>
      </c>
      <c r="K35" s="140" t="s">
        <v>358</v>
      </c>
      <c r="L35" s="17"/>
      <c r="M35" s="10"/>
      <c r="O35" s="711"/>
      <c r="P35" s="2" t="s">
        <v>80</v>
      </c>
      <c r="Q35" s="147">
        <v>7095</v>
      </c>
      <c r="R35" s="147">
        <v>5445</v>
      </c>
      <c r="S35" s="150">
        <v>4565</v>
      </c>
      <c r="T35" s="150">
        <v>1870</v>
      </c>
      <c r="U35" s="150">
        <v>1540</v>
      </c>
      <c r="V35" s="150">
        <v>1210</v>
      </c>
      <c r="W35" s="140" t="s">
        <v>1426</v>
      </c>
      <c r="Y35" s="2" t="s">
        <v>380</v>
      </c>
      <c r="Z35" s="140" t="s">
        <v>1426</v>
      </c>
      <c r="AA35" s="17"/>
      <c r="AB35" s="10"/>
      <c r="AD35" s="157" t="s">
        <v>539</v>
      </c>
      <c r="AE35" s="162">
        <v>1485</v>
      </c>
    </row>
    <row r="36" spans="1:31" ht="16.5" customHeight="1">
      <c r="A36" s="711"/>
      <c r="B36" s="2" t="s">
        <v>81</v>
      </c>
      <c r="C36" s="3">
        <v>1590</v>
      </c>
      <c r="D36" s="10"/>
      <c r="E36" s="10" t="s">
        <v>162</v>
      </c>
      <c r="F36" s="10" t="s">
        <v>162</v>
      </c>
      <c r="G36" s="10"/>
      <c r="H36" s="140" t="s">
        <v>358</v>
      </c>
      <c r="J36" s="2" t="s">
        <v>381</v>
      </c>
      <c r="K36" s="140" t="s">
        <v>358</v>
      </c>
      <c r="L36" s="17"/>
      <c r="M36" s="10"/>
      <c r="O36" s="711"/>
      <c r="P36" s="2" t="s">
        <v>81</v>
      </c>
      <c r="Q36" s="147">
        <v>7095</v>
      </c>
      <c r="R36" s="147">
        <v>5445</v>
      </c>
      <c r="S36" s="150">
        <v>4565</v>
      </c>
      <c r="T36" s="150">
        <v>1870</v>
      </c>
      <c r="U36" s="150">
        <v>1540</v>
      </c>
      <c r="V36" s="150">
        <v>1210</v>
      </c>
      <c r="W36" s="140" t="s">
        <v>1426</v>
      </c>
      <c r="Y36" s="2" t="s">
        <v>381</v>
      </c>
      <c r="Z36" s="140" t="s">
        <v>1426</v>
      </c>
      <c r="AA36" s="17"/>
      <c r="AB36" s="10"/>
      <c r="AD36" s="158" t="s">
        <v>540</v>
      </c>
      <c r="AE36" s="163">
        <v>1155</v>
      </c>
    </row>
    <row r="37" spans="1:31" ht="16.5" customHeight="1">
      <c r="A37" s="711"/>
      <c r="B37" s="2" t="s">
        <v>82</v>
      </c>
      <c r="C37" s="3">
        <v>1590</v>
      </c>
      <c r="D37" s="10"/>
      <c r="E37" s="10" t="s">
        <v>162</v>
      </c>
      <c r="F37" s="10" t="s">
        <v>162</v>
      </c>
      <c r="G37" s="10"/>
      <c r="H37" s="140" t="s">
        <v>358</v>
      </c>
      <c r="J37" s="2" t="s">
        <v>382</v>
      </c>
      <c r="K37" s="140" t="s">
        <v>358</v>
      </c>
      <c r="L37" s="17"/>
      <c r="M37" s="10"/>
      <c r="O37" s="711"/>
      <c r="P37" s="2" t="s">
        <v>82</v>
      </c>
      <c r="Q37" s="147">
        <v>7095</v>
      </c>
      <c r="R37" s="147">
        <v>5445</v>
      </c>
      <c r="S37" s="150">
        <v>4565</v>
      </c>
      <c r="T37" s="150">
        <v>1870</v>
      </c>
      <c r="U37" s="150">
        <v>1540</v>
      </c>
      <c r="V37" s="150">
        <v>1210</v>
      </c>
      <c r="W37" s="140" t="s">
        <v>1426</v>
      </c>
      <c r="Y37" s="2" t="s">
        <v>382</v>
      </c>
      <c r="Z37" s="140" t="s">
        <v>1426</v>
      </c>
      <c r="AA37" s="17"/>
      <c r="AB37" s="10"/>
      <c r="AD37" s="155" t="s">
        <v>1591</v>
      </c>
      <c r="AE37" s="159">
        <v>7095</v>
      </c>
    </row>
    <row r="38" spans="1:31" ht="16.5" customHeight="1">
      <c r="A38" s="711"/>
      <c r="B38" s="2" t="s">
        <v>83</v>
      </c>
      <c r="C38" s="3">
        <v>1590</v>
      </c>
      <c r="D38" s="10"/>
      <c r="E38" s="10" t="s">
        <v>162</v>
      </c>
      <c r="F38" s="10" t="s">
        <v>162</v>
      </c>
      <c r="G38" s="10"/>
      <c r="H38" s="140" t="s">
        <v>358</v>
      </c>
      <c r="J38" s="2" t="s">
        <v>383</v>
      </c>
      <c r="K38" s="140" t="s">
        <v>358</v>
      </c>
      <c r="L38" s="17"/>
      <c r="M38" s="10"/>
      <c r="O38" s="711"/>
      <c r="P38" s="2" t="s">
        <v>83</v>
      </c>
      <c r="Q38" s="147">
        <v>7095</v>
      </c>
      <c r="R38" s="147">
        <v>5445</v>
      </c>
      <c r="S38" s="150">
        <v>4565</v>
      </c>
      <c r="T38" s="150">
        <v>1870</v>
      </c>
      <c r="U38" s="150">
        <v>1540</v>
      </c>
      <c r="V38" s="150">
        <v>1210</v>
      </c>
      <c r="W38" s="140" t="s">
        <v>1426</v>
      </c>
      <c r="Y38" s="2" t="s">
        <v>383</v>
      </c>
      <c r="Z38" s="140" t="s">
        <v>1426</v>
      </c>
      <c r="AA38" s="17"/>
      <c r="AB38" s="10"/>
      <c r="AD38" s="155" t="s">
        <v>1501</v>
      </c>
      <c r="AE38" s="159">
        <v>7095</v>
      </c>
    </row>
    <row r="39" spans="1:31" ht="16.5" customHeight="1">
      <c r="A39" s="711" t="s">
        <v>44</v>
      </c>
      <c r="B39" s="2" t="s">
        <v>85</v>
      </c>
      <c r="C39" s="3">
        <v>1590</v>
      </c>
      <c r="D39" s="10"/>
      <c r="E39" s="10" t="s">
        <v>162</v>
      </c>
      <c r="F39" s="10" t="s">
        <v>162</v>
      </c>
      <c r="G39" s="10"/>
      <c r="H39" s="140" t="s">
        <v>358</v>
      </c>
      <c r="J39" s="2" t="s">
        <v>384</v>
      </c>
      <c r="K39" s="140" t="s">
        <v>358</v>
      </c>
      <c r="L39" s="17"/>
      <c r="M39" s="10"/>
      <c r="O39" s="711" t="s">
        <v>44</v>
      </c>
      <c r="P39" s="2" t="s">
        <v>85</v>
      </c>
      <c r="Q39" s="147">
        <v>7095</v>
      </c>
      <c r="R39" s="147">
        <v>5445</v>
      </c>
      <c r="S39" s="150">
        <v>4565</v>
      </c>
      <c r="T39" s="150">
        <v>1980</v>
      </c>
      <c r="U39" s="150">
        <v>1650</v>
      </c>
      <c r="V39" s="150">
        <v>1320</v>
      </c>
      <c r="W39" s="140" t="s">
        <v>1426</v>
      </c>
      <c r="Y39" s="2" t="s">
        <v>384</v>
      </c>
      <c r="Z39" s="140" t="s">
        <v>1426</v>
      </c>
      <c r="AA39" s="17"/>
      <c r="AB39" s="10"/>
      <c r="AD39" s="155" t="s">
        <v>541</v>
      </c>
      <c r="AE39" s="159">
        <v>7095</v>
      </c>
    </row>
    <row r="40" spans="1:31" ht="16.5" customHeight="1">
      <c r="A40" s="711"/>
      <c r="B40" s="2" t="s">
        <v>84</v>
      </c>
      <c r="C40" s="3">
        <v>1590</v>
      </c>
      <c r="D40" s="10"/>
      <c r="E40" s="10" t="s">
        <v>162</v>
      </c>
      <c r="F40" s="10" t="s">
        <v>162</v>
      </c>
      <c r="G40" s="10"/>
      <c r="H40" s="140" t="s">
        <v>358</v>
      </c>
      <c r="J40" s="2" t="s">
        <v>385</v>
      </c>
      <c r="K40" s="140" t="s">
        <v>358</v>
      </c>
      <c r="L40" s="17"/>
      <c r="M40" s="10"/>
      <c r="O40" s="711"/>
      <c r="P40" s="2" t="s">
        <v>84</v>
      </c>
      <c r="Q40" s="147">
        <v>7095</v>
      </c>
      <c r="R40" s="147">
        <v>5445</v>
      </c>
      <c r="S40" s="150">
        <v>4565</v>
      </c>
      <c r="T40" s="150">
        <v>1980</v>
      </c>
      <c r="U40" s="150">
        <v>1650</v>
      </c>
      <c r="V40" s="150">
        <v>1320</v>
      </c>
      <c r="W40" s="140" t="s">
        <v>1426</v>
      </c>
      <c r="Y40" s="2" t="s">
        <v>385</v>
      </c>
      <c r="Z40" s="140" t="s">
        <v>1426</v>
      </c>
      <c r="AA40" s="17"/>
      <c r="AB40" s="10"/>
      <c r="AD40" s="155" t="s">
        <v>542</v>
      </c>
      <c r="AE40" s="159">
        <v>5390</v>
      </c>
    </row>
    <row r="41" spans="1:31" ht="16.5" customHeight="1">
      <c r="A41" s="711"/>
      <c r="B41" s="2" t="s">
        <v>86</v>
      </c>
      <c r="C41" s="3">
        <v>1590</v>
      </c>
      <c r="D41" s="10"/>
      <c r="E41" s="10" t="s">
        <v>162</v>
      </c>
      <c r="F41" s="10" t="s">
        <v>162</v>
      </c>
      <c r="G41" s="10"/>
      <c r="H41" s="140" t="s">
        <v>358</v>
      </c>
      <c r="J41" s="2" t="s">
        <v>386</v>
      </c>
      <c r="K41" s="140" t="s">
        <v>358</v>
      </c>
      <c r="L41" s="17"/>
      <c r="M41" s="10"/>
      <c r="O41" s="711"/>
      <c r="P41" s="2" t="s">
        <v>86</v>
      </c>
      <c r="Q41" s="147">
        <v>7095</v>
      </c>
      <c r="R41" s="147">
        <v>5445</v>
      </c>
      <c r="S41" s="150">
        <v>4565</v>
      </c>
      <c r="T41" s="150">
        <v>1980</v>
      </c>
      <c r="U41" s="150">
        <v>1650</v>
      </c>
      <c r="V41" s="150">
        <v>1320</v>
      </c>
      <c r="W41" s="140" t="s">
        <v>1426</v>
      </c>
      <c r="Y41" s="2" t="s">
        <v>386</v>
      </c>
      <c r="Z41" s="140" t="s">
        <v>1426</v>
      </c>
      <c r="AA41" s="17"/>
      <c r="AB41" s="10"/>
      <c r="AD41" s="107" t="s">
        <v>543</v>
      </c>
      <c r="AE41" s="160">
        <v>4565</v>
      </c>
    </row>
    <row r="42" spans="1:31" ht="16.5" customHeight="1">
      <c r="A42" s="711"/>
      <c r="B42" s="2" t="s">
        <v>87</v>
      </c>
      <c r="C42" s="3">
        <v>1590</v>
      </c>
      <c r="D42" s="10"/>
      <c r="E42" s="10" t="s">
        <v>162</v>
      </c>
      <c r="F42" s="10" t="s">
        <v>162</v>
      </c>
      <c r="G42" s="10"/>
      <c r="H42" s="140" t="s">
        <v>358</v>
      </c>
      <c r="J42" s="2" t="s">
        <v>387</v>
      </c>
      <c r="K42" s="140" t="s">
        <v>358</v>
      </c>
      <c r="L42" s="17"/>
      <c r="M42" s="10"/>
      <c r="O42" s="711"/>
      <c r="P42" s="2" t="s">
        <v>87</v>
      </c>
      <c r="Q42" s="147">
        <v>7095</v>
      </c>
      <c r="R42" s="147">
        <v>5445</v>
      </c>
      <c r="S42" s="150">
        <v>4565</v>
      </c>
      <c r="T42" s="150">
        <v>1980</v>
      </c>
      <c r="U42" s="150">
        <v>1650</v>
      </c>
      <c r="V42" s="150">
        <v>1320</v>
      </c>
      <c r="W42" s="140" t="s">
        <v>1426</v>
      </c>
      <c r="Y42" s="2" t="s">
        <v>387</v>
      </c>
      <c r="Z42" s="140" t="s">
        <v>1426</v>
      </c>
      <c r="AA42" s="17"/>
      <c r="AB42" s="10"/>
      <c r="AD42" s="107" t="s">
        <v>544</v>
      </c>
      <c r="AE42" s="160">
        <v>4565</v>
      </c>
    </row>
    <row r="43" spans="1:31" ht="16.5" customHeight="1">
      <c r="A43" s="711" t="s">
        <v>47</v>
      </c>
      <c r="B43" s="2" t="s">
        <v>88</v>
      </c>
      <c r="C43" s="3">
        <v>2387</v>
      </c>
      <c r="D43" s="10"/>
      <c r="E43" s="10" t="s">
        <v>162</v>
      </c>
      <c r="F43" s="10" t="s">
        <v>162</v>
      </c>
      <c r="G43" s="10" t="s">
        <v>162</v>
      </c>
      <c r="H43" s="140" t="s">
        <v>358</v>
      </c>
      <c r="J43" s="2" t="s">
        <v>388</v>
      </c>
      <c r="K43" s="140" t="s">
        <v>358</v>
      </c>
      <c r="L43" s="17"/>
      <c r="M43" s="10"/>
      <c r="O43" s="713" t="s">
        <v>497</v>
      </c>
      <c r="P43" s="2" t="s">
        <v>88</v>
      </c>
      <c r="Q43" s="147">
        <v>7810</v>
      </c>
      <c r="R43" s="147">
        <v>5940</v>
      </c>
      <c r="S43" s="150">
        <v>5005</v>
      </c>
      <c r="T43" s="150">
        <v>2090</v>
      </c>
      <c r="U43" s="150">
        <v>1760</v>
      </c>
      <c r="V43" s="150">
        <v>1430</v>
      </c>
      <c r="W43" s="140" t="s">
        <v>1426</v>
      </c>
      <c r="Y43" s="2" t="s">
        <v>388</v>
      </c>
      <c r="Z43" s="140" t="s">
        <v>1426</v>
      </c>
      <c r="AA43" s="17"/>
      <c r="AB43" s="10"/>
      <c r="AD43" s="107" t="s">
        <v>545</v>
      </c>
      <c r="AE43" s="160">
        <v>4565</v>
      </c>
    </row>
    <row r="44" spans="1:31" ht="16.5" customHeight="1">
      <c r="A44" s="711"/>
      <c r="B44" s="2" t="s">
        <v>91</v>
      </c>
      <c r="C44" s="3">
        <v>2387</v>
      </c>
      <c r="D44" s="10"/>
      <c r="E44" s="10" t="s">
        <v>162</v>
      </c>
      <c r="F44" s="10" t="s">
        <v>162</v>
      </c>
      <c r="G44" s="10" t="s">
        <v>162</v>
      </c>
      <c r="H44" s="140" t="s">
        <v>358</v>
      </c>
      <c r="J44" s="2" t="s">
        <v>389</v>
      </c>
      <c r="K44" s="140" t="s">
        <v>358</v>
      </c>
      <c r="L44" s="17"/>
      <c r="M44" s="10"/>
      <c r="O44" s="714"/>
      <c r="P44" s="2" t="s">
        <v>91</v>
      </c>
      <c r="Q44" s="147">
        <v>7810</v>
      </c>
      <c r="R44" s="147">
        <v>5940</v>
      </c>
      <c r="S44" s="150">
        <v>5005</v>
      </c>
      <c r="T44" s="150">
        <v>2090</v>
      </c>
      <c r="U44" s="150">
        <v>1760</v>
      </c>
      <c r="V44" s="150">
        <v>1430</v>
      </c>
      <c r="W44" s="140" t="s">
        <v>1426</v>
      </c>
      <c r="Y44" s="2" t="s">
        <v>389</v>
      </c>
      <c r="Z44" s="140" t="s">
        <v>1426</v>
      </c>
      <c r="AA44" s="17"/>
      <c r="AB44" s="10"/>
      <c r="AD44" s="156" t="s">
        <v>546</v>
      </c>
      <c r="AE44" s="161">
        <v>1815</v>
      </c>
    </row>
    <row r="45" spans="1:31" ht="16.5" customHeight="1">
      <c r="A45" s="711"/>
      <c r="B45" s="2" t="s">
        <v>92</v>
      </c>
      <c r="C45" s="3">
        <v>2387</v>
      </c>
      <c r="D45" s="10"/>
      <c r="E45" s="10" t="s">
        <v>162</v>
      </c>
      <c r="F45" s="10" t="s">
        <v>162</v>
      </c>
      <c r="G45" s="10" t="s">
        <v>162</v>
      </c>
      <c r="H45" s="140" t="s">
        <v>358</v>
      </c>
      <c r="J45" s="2" t="s">
        <v>390</v>
      </c>
      <c r="K45" s="140" t="s">
        <v>358</v>
      </c>
      <c r="L45" s="17"/>
      <c r="M45" s="10"/>
      <c r="O45" s="714"/>
      <c r="P45" s="2" t="s">
        <v>92</v>
      </c>
      <c r="Q45" s="147">
        <v>7810</v>
      </c>
      <c r="R45" s="147">
        <v>5940</v>
      </c>
      <c r="S45" s="150">
        <v>5005</v>
      </c>
      <c r="T45" s="150">
        <v>2090</v>
      </c>
      <c r="U45" s="150">
        <v>1760</v>
      </c>
      <c r="V45" s="150">
        <v>1430</v>
      </c>
      <c r="W45" s="140" t="s">
        <v>1426</v>
      </c>
      <c r="Y45" s="2" t="s">
        <v>390</v>
      </c>
      <c r="Z45" s="140" t="s">
        <v>1426</v>
      </c>
      <c r="AA45" s="17"/>
      <c r="AB45" s="10"/>
      <c r="AD45" s="156" t="s">
        <v>547</v>
      </c>
      <c r="AE45" s="161">
        <v>1815</v>
      </c>
    </row>
    <row r="46" spans="1:31" ht="16.5" customHeight="1">
      <c r="A46" s="711"/>
      <c r="B46" s="2" t="s">
        <v>93</v>
      </c>
      <c r="C46" s="3">
        <v>2387</v>
      </c>
      <c r="D46" s="10"/>
      <c r="E46" s="10" t="s">
        <v>162</v>
      </c>
      <c r="F46" s="10" t="s">
        <v>162</v>
      </c>
      <c r="G46" s="10" t="s">
        <v>162</v>
      </c>
      <c r="H46" s="140" t="s">
        <v>358</v>
      </c>
      <c r="J46" s="2" t="s">
        <v>391</v>
      </c>
      <c r="K46" s="140" t="s">
        <v>358</v>
      </c>
      <c r="L46" s="17"/>
      <c r="M46" s="10"/>
      <c r="O46" s="714"/>
      <c r="P46" s="2" t="s">
        <v>93</v>
      </c>
      <c r="Q46" s="147">
        <v>7810</v>
      </c>
      <c r="R46" s="147">
        <v>5940</v>
      </c>
      <c r="S46" s="150">
        <v>5005</v>
      </c>
      <c r="T46" s="150">
        <v>2090</v>
      </c>
      <c r="U46" s="150">
        <v>1760</v>
      </c>
      <c r="V46" s="150">
        <v>1430</v>
      </c>
      <c r="W46" s="140" t="s">
        <v>1426</v>
      </c>
      <c r="Y46" s="2" t="s">
        <v>391</v>
      </c>
      <c r="Z46" s="140" t="s">
        <v>1426</v>
      </c>
      <c r="AA46" s="17"/>
      <c r="AB46" s="10"/>
      <c r="AD46" s="157" t="s">
        <v>548</v>
      </c>
      <c r="AE46" s="162">
        <v>1485</v>
      </c>
    </row>
    <row r="47" spans="1:31" ht="16.5" customHeight="1">
      <c r="A47" s="711"/>
      <c r="B47" s="2" t="s">
        <v>89</v>
      </c>
      <c r="C47" s="3">
        <v>2387</v>
      </c>
      <c r="D47" s="10"/>
      <c r="E47" s="10" t="s">
        <v>162</v>
      </c>
      <c r="F47" s="10" t="s">
        <v>162</v>
      </c>
      <c r="G47" s="10" t="s">
        <v>162</v>
      </c>
      <c r="H47" s="140" t="s">
        <v>358</v>
      </c>
      <c r="J47" s="2" t="s">
        <v>392</v>
      </c>
      <c r="K47" s="140" t="s">
        <v>358</v>
      </c>
      <c r="L47" s="17"/>
      <c r="M47" s="10"/>
      <c r="O47" s="715"/>
      <c r="P47" s="2" t="s">
        <v>89</v>
      </c>
      <c r="Q47" s="147">
        <v>7810</v>
      </c>
      <c r="R47" s="147">
        <v>5940</v>
      </c>
      <c r="S47" s="150">
        <v>5005</v>
      </c>
      <c r="T47" s="150">
        <v>2090</v>
      </c>
      <c r="U47" s="150">
        <v>1760</v>
      </c>
      <c r="V47" s="150">
        <v>1430</v>
      </c>
      <c r="W47" s="140" t="s">
        <v>1426</v>
      </c>
      <c r="Y47" s="2" t="s">
        <v>392</v>
      </c>
      <c r="Z47" s="140" t="s">
        <v>1426</v>
      </c>
      <c r="AA47" s="17"/>
      <c r="AB47" s="10"/>
      <c r="AD47" s="158" t="s">
        <v>549</v>
      </c>
      <c r="AE47" s="163">
        <v>1155</v>
      </c>
    </row>
    <row r="48" spans="1:31" ht="16.5" customHeight="1">
      <c r="A48" s="711"/>
      <c r="B48" s="2" t="s">
        <v>90</v>
      </c>
      <c r="C48" s="3">
        <v>2387</v>
      </c>
      <c r="D48" s="10"/>
      <c r="E48" s="10" t="s">
        <v>162</v>
      </c>
      <c r="F48" s="10" t="s">
        <v>162</v>
      </c>
      <c r="G48" s="10" t="s">
        <v>162</v>
      </c>
      <c r="H48" s="140" t="s">
        <v>358</v>
      </c>
      <c r="J48" s="2" t="s">
        <v>393</v>
      </c>
      <c r="K48" s="140" t="s">
        <v>358</v>
      </c>
      <c r="L48" s="17"/>
      <c r="M48" s="10"/>
      <c r="O48" s="713" t="s">
        <v>243</v>
      </c>
      <c r="P48" s="2" t="s">
        <v>90</v>
      </c>
      <c r="Q48" s="147">
        <v>8690</v>
      </c>
      <c r="R48" s="147">
        <v>6545</v>
      </c>
      <c r="S48" s="150">
        <v>5500</v>
      </c>
      <c r="T48" s="150">
        <v>2090</v>
      </c>
      <c r="U48" s="150">
        <v>1760</v>
      </c>
      <c r="V48" s="150">
        <v>1430</v>
      </c>
      <c r="W48" s="140" t="s">
        <v>1426</v>
      </c>
      <c r="Y48" s="2" t="s">
        <v>393</v>
      </c>
      <c r="Z48" s="140" t="s">
        <v>1426</v>
      </c>
      <c r="AA48" s="17"/>
      <c r="AB48" s="10"/>
      <c r="AD48" s="155" t="s">
        <v>1592</v>
      </c>
      <c r="AE48" s="159">
        <v>6600</v>
      </c>
    </row>
    <row r="49" spans="1:31" ht="16.5" customHeight="1">
      <c r="A49" s="711"/>
      <c r="B49" s="2" t="s">
        <v>94</v>
      </c>
      <c r="C49" s="3">
        <v>2387</v>
      </c>
      <c r="D49" s="10"/>
      <c r="E49" s="10" t="s">
        <v>162</v>
      </c>
      <c r="F49" s="10" t="s">
        <v>162</v>
      </c>
      <c r="G49" s="10" t="s">
        <v>162</v>
      </c>
      <c r="H49" s="140" t="s">
        <v>358</v>
      </c>
      <c r="J49" s="2" t="s">
        <v>394</v>
      </c>
      <c r="K49" s="140" t="s">
        <v>358</v>
      </c>
      <c r="L49" s="17"/>
      <c r="M49" s="10"/>
      <c r="O49" s="715"/>
      <c r="P49" s="2" t="s">
        <v>94</v>
      </c>
      <c r="Q49" s="147">
        <v>8690</v>
      </c>
      <c r="R49" s="147">
        <v>6545</v>
      </c>
      <c r="S49" s="150">
        <v>5500</v>
      </c>
      <c r="T49" s="150">
        <v>2090</v>
      </c>
      <c r="U49" s="150">
        <v>1760</v>
      </c>
      <c r="V49" s="150">
        <v>1430</v>
      </c>
      <c r="W49" s="140" t="s">
        <v>1426</v>
      </c>
      <c r="Y49" s="2" t="s">
        <v>394</v>
      </c>
      <c r="Z49" s="140" t="s">
        <v>1426</v>
      </c>
      <c r="AA49" s="17"/>
      <c r="AB49" s="10"/>
      <c r="AD49" s="155" t="s">
        <v>1502</v>
      </c>
      <c r="AE49" s="159">
        <v>6600</v>
      </c>
    </row>
    <row r="50" spans="1:31" ht="16.5" customHeight="1">
      <c r="A50" s="5" t="s">
        <v>46</v>
      </c>
      <c r="B50" s="2" t="s">
        <v>95</v>
      </c>
      <c r="C50" s="3">
        <v>2475</v>
      </c>
      <c r="D50" s="10"/>
      <c r="E50" s="10"/>
      <c r="F50" s="10"/>
      <c r="G50" s="10" t="s">
        <v>162</v>
      </c>
      <c r="H50" s="140" t="s">
        <v>358</v>
      </c>
      <c r="J50" s="2" t="s">
        <v>395</v>
      </c>
      <c r="K50" s="140" t="s">
        <v>358</v>
      </c>
      <c r="L50" s="17"/>
      <c r="M50" s="10"/>
      <c r="O50" s="5" t="s">
        <v>46</v>
      </c>
      <c r="P50" s="2" t="s">
        <v>95</v>
      </c>
      <c r="Q50" s="147"/>
      <c r="R50" s="147"/>
      <c r="S50" s="150"/>
      <c r="T50" s="150"/>
      <c r="U50" s="150"/>
      <c r="V50" s="150"/>
      <c r="W50" s="140" t="s">
        <v>1426</v>
      </c>
      <c r="Y50" s="2" t="s">
        <v>395</v>
      </c>
      <c r="Z50" s="140" t="s">
        <v>1426</v>
      </c>
      <c r="AA50" s="17"/>
      <c r="AB50" s="10"/>
      <c r="AD50" s="155" t="s">
        <v>550</v>
      </c>
      <c r="AE50" s="159">
        <v>6600</v>
      </c>
    </row>
    <row r="51" spans="1:31" ht="16.5" customHeight="1">
      <c r="A51" s="7" t="s">
        <v>45</v>
      </c>
      <c r="B51" s="8" t="s">
        <v>45</v>
      </c>
      <c r="C51" s="9">
        <v>1958</v>
      </c>
      <c r="D51" s="11"/>
      <c r="E51" s="11"/>
      <c r="F51" s="11"/>
      <c r="G51" s="11" t="s">
        <v>161</v>
      </c>
      <c r="H51" s="141" t="s">
        <v>358</v>
      </c>
      <c r="J51" s="2" t="s">
        <v>396</v>
      </c>
      <c r="K51" s="140" t="s">
        <v>358</v>
      </c>
      <c r="L51" s="17"/>
      <c r="M51" s="10"/>
      <c r="O51" s="7" t="s">
        <v>45</v>
      </c>
      <c r="P51" s="8" t="s">
        <v>45</v>
      </c>
      <c r="Q51" s="148">
        <v>8745</v>
      </c>
      <c r="R51" s="148">
        <v>6985</v>
      </c>
      <c r="S51" s="151">
        <v>5500</v>
      </c>
      <c r="T51" s="151">
        <v>2090</v>
      </c>
      <c r="U51" s="151">
        <v>1760</v>
      </c>
      <c r="V51" s="151">
        <v>1430</v>
      </c>
      <c r="W51" s="141" t="s">
        <v>1426</v>
      </c>
      <c r="Y51" s="2" t="s">
        <v>396</v>
      </c>
      <c r="Z51" s="140" t="s">
        <v>1426</v>
      </c>
      <c r="AA51" s="17"/>
      <c r="AB51" s="10"/>
      <c r="AD51" s="155" t="s">
        <v>551</v>
      </c>
      <c r="AE51" s="159">
        <v>5060</v>
      </c>
    </row>
    <row r="52" spans="1:31" ht="16.5" customHeight="1">
      <c r="A52" s="707" t="s">
        <v>48</v>
      </c>
      <c r="B52" s="8" t="s">
        <v>113</v>
      </c>
      <c r="C52" s="9">
        <v>1320</v>
      </c>
      <c r="D52" s="11" t="s">
        <v>161</v>
      </c>
      <c r="E52" s="11" t="s">
        <v>161</v>
      </c>
      <c r="F52" s="11"/>
      <c r="G52" s="11"/>
      <c r="H52" s="141" t="s">
        <v>358</v>
      </c>
      <c r="J52" s="2" t="s">
        <v>397</v>
      </c>
      <c r="K52" s="140" t="s">
        <v>358</v>
      </c>
      <c r="L52" s="17"/>
      <c r="M52" s="10"/>
      <c r="O52" s="708" t="s">
        <v>496</v>
      </c>
      <c r="P52" s="8" t="s">
        <v>113</v>
      </c>
      <c r="Q52" s="148">
        <v>7095</v>
      </c>
      <c r="R52" s="148">
        <v>5390</v>
      </c>
      <c r="S52" s="151">
        <v>4565</v>
      </c>
      <c r="T52" s="151">
        <v>1815</v>
      </c>
      <c r="U52" s="151">
        <v>1485</v>
      </c>
      <c r="V52" s="151">
        <v>1155</v>
      </c>
      <c r="W52" s="141" t="s">
        <v>1426</v>
      </c>
      <c r="Y52" s="2" t="s">
        <v>397</v>
      </c>
      <c r="Z52" s="140" t="s">
        <v>1426</v>
      </c>
      <c r="AA52" s="17"/>
      <c r="AB52" s="10"/>
      <c r="AD52" s="107" t="s">
        <v>552</v>
      </c>
      <c r="AE52" s="160">
        <v>4290</v>
      </c>
    </row>
    <row r="53" spans="1:31" ht="16.5" customHeight="1">
      <c r="A53" s="707"/>
      <c r="B53" s="8" t="s">
        <v>114</v>
      </c>
      <c r="C53" s="9">
        <v>1320</v>
      </c>
      <c r="D53" s="11" t="s">
        <v>161</v>
      </c>
      <c r="E53" s="11" t="s">
        <v>161</v>
      </c>
      <c r="F53" s="11"/>
      <c r="G53" s="11"/>
      <c r="H53" s="141" t="s">
        <v>358</v>
      </c>
      <c r="J53" s="2" t="s">
        <v>398</v>
      </c>
      <c r="K53" s="140" t="s">
        <v>358</v>
      </c>
      <c r="L53" s="17"/>
      <c r="M53" s="10"/>
      <c r="O53" s="709"/>
      <c r="P53" s="8" t="s">
        <v>114</v>
      </c>
      <c r="Q53" s="148">
        <v>7095</v>
      </c>
      <c r="R53" s="148">
        <v>5390</v>
      </c>
      <c r="S53" s="151">
        <v>4565</v>
      </c>
      <c r="T53" s="151">
        <v>1815</v>
      </c>
      <c r="U53" s="151">
        <v>1485</v>
      </c>
      <c r="V53" s="151">
        <v>1155</v>
      </c>
      <c r="W53" s="141" t="s">
        <v>1426</v>
      </c>
      <c r="Y53" s="2" t="s">
        <v>398</v>
      </c>
      <c r="Z53" s="140" t="s">
        <v>1426</v>
      </c>
      <c r="AA53" s="17"/>
      <c r="AB53" s="10"/>
      <c r="AD53" s="107" t="s">
        <v>553</v>
      </c>
      <c r="AE53" s="160">
        <v>4290</v>
      </c>
    </row>
    <row r="54" spans="1:31" ht="16.5" customHeight="1">
      <c r="A54" s="707"/>
      <c r="B54" s="8" t="s">
        <v>115</v>
      </c>
      <c r="C54" s="9">
        <v>1320</v>
      </c>
      <c r="D54" s="11" t="s">
        <v>161</v>
      </c>
      <c r="E54" s="11" t="s">
        <v>161</v>
      </c>
      <c r="F54" s="11"/>
      <c r="G54" s="11"/>
      <c r="H54" s="141" t="s">
        <v>358</v>
      </c>
      <c r="J54" s="2" t="s">
        <v>399</v>
      </c>
      <c r="K54" s="140" t="s">
        <v>358</v>
      </c>
      <c r="L54" s="17"/>
      <c r="M54" s="10"/>
      <c r="O54" s="710"/>
      <c r="P54" s="8" t="s">
        <v>116</v>
      </c>
      <c r="Q54" s="148">
        <v>7095</v>
      </c>
      <c r="R54" s="148">
        <v>5390</v>
      </c>
      <c r="S54" s="151">
        <v>4565</v>
      </c>
      <c r="T54" s="151">
        <v>1815</v>
      </c>
      <c r="U54" s="151">
        <v>1485</v>
      </c>
      <c r="V54" s="151">
        <v>1155</v>
      </c>
      <c r="W54" s="141" t="s">
        <v>1426</v>
      </c>
      <c r="Y54" s="2" t="s">
        <v>399</v>
      </c>
      <c r="Z54" s="140" t="s">
        <v>1426</v>
      </c>
      <c r="AA54" s="17"/>
      <c r="AB54" s="10"/>
      <c r="AD54" s="107" t="s">
        <v>554</v>
      </c>
      <c r="AE54" s="160">
        <v>4290</v>
      </c>
    </row>
    <row r="55" spans="1:31" ht="16.5" customHeight="1">
      <c r="A55" s="707"/>
      <c r="B55" s="8" t="s">
        <v>116</v>
      </c>
      <c r="C55" s="9">
        <v>1320</v>
      </c>
      <c r="D55" s="11" t="s">
        <v>161</v>
      </c>
      <c r="E55" s="11" t="s">
        <v>161</v>
      </c>
      <c r="F55" s="11"/>
      <c r="G55" s="11"/>
      <c r="H55" s="141" t="s">
        <v>358</v>
      </c>
      <c r="J55" s="2" t="s">
        <v>400</v>
      </c>
      <c r="K55" s="140" t="s">
        <v>358</v>
      </c>
      <c r="L55" s="17"/>
      <c r="M55" s="10"/>
      <c r="O55" s="708" t="s">
        <v>239</v>
      </c>
      <c r="P55" s="8" t="s">
        <v>115</v>
      </c>
      <c r="Q55" s="148">
        <v>6600</v>
      </c>
      <c r="R55" s="148">
        <v>5060</v>
      </c>
      <c r="S55" s="151">
        <v>4290</v>
      </c>
      <c r="T55" s="151">
        <v>1705</v>
      </c>
      <c r="U55" s="151">
        <v>1375</v>
      </c>
      <c r="V55" s="151">
        <v>1045</v>
      </c>
      <c r="W55" s="141" t="s">
        <v>1426</v>
      </c>
      <c r="Y55" s="2" t="s">
        <v>400</v>
      </c>
      <c r="Z55" s="140" t="s">
        <v>1426</v>
      </c>
      <c r="AA55" s="17"/>
      <c r="AB55" s="10"/>
      <c r="AD55" s="156" t="s">
        <v>555</v>
      </c>
      <c r="AE55" s="161">
        <v>1705</v>
      </c>
    </row>
    <row r="56" spans="1:31" ht="16.5" customHeight="1">
      <c r="A56" s="707"/>
      <c r="B56" s="8" t="s">
        <v>117</v>
      </c>
      <c r="C56" s="9">
        <v>1320</v>
      </c>
      <c r="D56" s="11" t="s">
        <v>161</v>
      </c>
      <c r="E56" s="11"/>
      <c r="F56" s="11"/>
      <c r="G56" s="11"/>
      <c r="H56" s="141" t="s">
        <v>358</v>
      </c>
      <c r="J56" s="2" t="s">
        <v>401</v>
      </c>
      <c r="K56" s="140" t="s">
        <v>358</v>
      </c>
      <c r="L56" s="17"/>
      <c r="M56" s="10"/>
      <c r="O56" s="709"/>
      <c r="P56" s="8" t="s">
        <v>117</v>
      </c>
      <c r="Q56" s="148">
        <v>6600</v>
      </c>
      <c r="R56" s="148">
        <v>5060</v>
      </c>
      <c r="S56" s="151">
        <v>4290</v>
      </c>
      <c r="T56" s="151">
        <v>1705</v>
      </c>
      <c r="U56" s="151">
        <v>1375</v>
      </c>
      <c r="V56" s="151">
        <v>1045</v>
      </c>
      <c r="W56" s="141" t="s">
        <v>1426</v>
      </c>
      <c r="Y56" s="2" t="s">
        <v>401</v>
      </c>
      <c r="Z56" s="140" t="s">
        <v>1426</v>
      </c>
      <c r="AA56" s="17"/>
      <c r="AB56" s="10"/>
      <c r="AD56" s="156" t="s">
        <v>556</v>
      </c>
      <c r="AE56" s="161">
        <v>1705</v>
      </c>
    </row>
    <row r="57" spans="1:31" ht="16.5" customHeight="1">
      <c r="A57" s="707"/>
      <c r="B57" s="8" t="s">
        <v>118</v>
      </c>
      <c r="C57" s="9">
        <v>1320</v>
      </c>
      <c r="D57" s="11" t="s">
        <v>161</v>
      </c>
      <c r="E57" s="11"/>
      <c r="F57" s="11"/>
      <c r="G57" s="11"/>
      <c r="H57" s="141" t="s">
        <v>358</v>
      </c>
      <c r="J57" s="2" t="s">
        <v>402</v>
      </c>
      <c r="K57" s="140" t="s">
        <v>358</v>
      </c>
      <c r="L57" s="17"/>
      <c r="M57" s="10"/>
      <c r="O57" s="710"/>
      <c r="P57" s="8" t="s">
        <v>118</v>
      </c>
      <c r="Q57" s="148">
        <v>6600</v>
      </c>
      <c r="R57" s="148">
        <v>5060</v>
      </c>
      <c r="S57" s="151">
        <v>4290</v>
      </c>
      <c r="T57" s="151">
        <v>1705</v>
      </c>
      <c r="U57" s="151">
        <v>1375</v>
      </c>
      <c r="V57" s="151">
        <v>1045</v>
      </c>
      <c r="W57" s="141" t="s">
        <v>1426</v>
      </c>
      <c r="Y57" s="2" t="s">
        <v>402</v>
      </c>
      <c r="Z57" s="140" t="s">
        <v>1426</v>
      </c>
      <c r="AA57" s="17"/>
      <c r="AB57" s="10"/>
      <c r="AD57" s="157" t="s">
        <v>557</v>
      </c>
      <c r="AE57" s="162">
        <v>1375</v>
      </c>
    </row>
    <row r="58" spans="1:31" ht="16.5" customHeight="1">
      <c r="A58" s="708" t="s">
        <v>42</v>
      </c>
      <c r="B58" s="8" t="s">
        <v>119</v>
      </c>
      <c r="C58" s="9">
        <v>1320</v>
      </c>
      <c r="D58" s="11" t="s">
        <v>161</v>
      </c>
      <c r="E58" s="11"/>
      <c r="F58" s="11"/>
      <c r="G58" s="11"/>
      <c r="H58" s="141" t="s">
        <v>358</v>
      </c>
      <c r="J58" s="2" t="s">
        <v>403</v>
      </c>
      <c r="K58" s="140" t="s">
        <v>358</v>
      </c>
      <c r="L58" s="17"/>
      <c r="M58" s="10"/>
      <c r="O58" s="708" t="s">
        <v>42</v>
      </c>
      <c r="P58" s="8" t="s">
        <v>119</v>
      </c>
      <c r="Q58" s="148">
        <v>4895</v>
      </c>
      <c r="R58" s="148">
        <v>3795</v>
      </c>
      <c r="S58" s="151">
        <v>3245</v>
      </c>
      <c r="T58" s="151">
        <v>1705</v>
      </c>
      <c r="U58" s="151">
        <v>1375</v>
      </c>
      <c r="V58" s="151">
        <v>1045</v>
      </c>
      <c r="W58" s="141" t="s">
        <v>1426</v>
      </c>
      <c r="Y58" s="2" t="s">
        <v>403</v>
      </c>
      <c r="Z58" s="140" t="s">
        <v>1426</v>
      </c>
      <c r="AA58" s="17"/>
      <c r="AB58" s="10"/>
      <c r="AD58" s="158" t="s">
        <v>558</v>
      </c>
      <c r="AE58" s="163">
        <v>1045</v>
      </c>
    </row>
    <row r="59" spans="1:31" ht="16.5" customHeight="1">
      <c r="A59" s="709"/>
      <c r="B59" s="8" t="s">
        <v>120</v>
      </c>
      <c r="C59" s="9">
        <v>1320</v>
      </c>
      <c r="D59" s="11" t="s">
        <v>161</v>
      </c>
      <c r="E59" s="11"/>
      <c r="F59" s="11"/>
      <c r="G59" s="11"/>
      <c r="H59" s="141" t="s">
        <v>358</v>
      </c>
      <c r="J59" s="2" t="s">
        <v>404</v>
      </c>
      <c r="K59" s="140" t="s">
        <v>358</v>
      </c>
      <c r="L59" s="17"/>
      <c r="M59" s="10"/>
      <c r="O59" s="709"/>
      <c r="P59" s="8" t="s">
        <v>120</v>
      </c>
      <c r="Q59" s="148">
        <v>4895</v>
      </c>
      <c r="R59" s="148">
        <v>3795</v>
      </c>
      <c r="S59" s="151">
        <v>3245</v>
      </c>
      <c r="T59" s="151">
        <v>1705</v>
      </c>
      <c r="U59" s="151">
        <v>1375</v>
      </c>
      <c r="V59" s="151">
        <v>1045</v>
      </c>
      <c r="W59" s="141" t="s">
        <v>1426</v>
      </c>
      <c r="Y59" s="2" t="s">
        <v>404</v>
      </c>
      <c r="Z59" s="140" t="s">
        <v>1426</v>
      </c>
      <c r="AA59" s="17"/>
      <c r="AB59" s="10"/>
      <c r="AD59" s="155" t="s">
        <v>1593</v>
      </c>
      <c r="AE59" s="159">
        <v>6600</v>
      </c>
    </row>
    <row r="60" spans="1:31" ht="16.5" customHeight="1">
      <c r="A60" s="709"/>
      <c r="B60" s="8" t="s">
        <v>121</v>
      </c>
      <c r="C60" s="9">
        <v>1320</v>
      </c>
      <c r="D60" s="11" t="s">
        <v>161</v>
      </c>
      <c r="E60" s="11"/>
      <c r="F60" s="11"/>
      <c r="G60" s="11"/>
      <c r="H60" s="141" t="s">
        <v>358</v>
      </c>
      <c r="J60" s="2" t="s">
        <v>405</v>
      </c>
      <c r="K60" s="140" t="s">
        <v>358</v>
      </c>
      <c r="L60" s="17"/>
      <c r="M60" s="10"/>
      <c r="O60" s="709"/>
      <c r="P60" s="8" t="s">
        <v>121</v>
      </c>
      <c r="Q60" s="148">
        <v>4895</v>
      </c>
      <c r="R60" s="148">
        <v>3795</v>
      </c>
      <c r="S60" s="151">
        <v>3245</v>
      </c>
      <c r="T60" s="151">
        <v>1705</v>
      </c>
      <c r="U60" s="151">
        <v>1375</v>
      </c>
      <c r="V60" s="151">
        <v>1045</v>
      </c>
      <c r="W60" s="141" t="s">
        <v>1426</v>
      </c>
      <c r="Y60" s="2" t="s">
        <v>405</v>
      </c>
      <c r="Z60" s="140" t="s">
        <v>1426</v>
      </c>
      <c r="AA60" s="17"/>
      <c r="AB60" s="10"/>
      <c r="AD60" s="155" t="s">
        <v>1503</v>
      </c>
      <c r="AE60" s="159">
        <v>6600</v>
      </c>
    </row>
    <row r="61" spans="1:31" ht="16.5" customHeight="1">
      <c r="A61" s="709"/>
      <c r="B61" s="8" t="s">
        <v>122</v>
      </c>
      <c r="C61" s="9">
        <v>1320</v>
      </c>
      <c r="D61" s="11" t="s">
        <v>161</v>
      </c>
      <c r="E61" s="11"/>
      <c r="F61" s="11"/>
      <c r="G61" s="11"/>
      <c r="H61" s="141" t="s">
        <v>358</v>
      </c>
      <c r="J61" s="2" t="s">
        <v>406</v>
      </c>
      <c r="K61" s="140" t="s">
        <v>358</v>
      </c>
      <c r="L61" s="17"/>
      <c r="M61" s="10"/>
      <c r="O61" s="709"/>
      <c r="P61" s="8" t="s">
        <v>122</v>
      </c>
      <c r="Q61" s="148">
        <v>4895</v>
      </c>
      <c r="R61" s="148">
        <v>3795</v>
      </c>
      <c r="S61" s="151">
        <v>3245</v>
      </c>
      <c r="T61" s="151">
        <v>1705</v>
      </c>
      <c r="U61" s="151">
        <v>1375</v>
      </c>
      <c r="V61" s="151">
        <v>1045</v>
      </c>
      <c r="W61" s="141" t="s">
        <v>1426</v>
      </c>
      <c r="Y61" s="2" t="s">
        <v>406</v>
      </c>
      <c r="Z61" s="140" t="s">
        <v>1426</v>
      </c>
      <c r="AA61" s="17"/>
      <c r="AB61" s="10"/>
      <c r="AD61" s="155" t="s">
        <v>559</v>
      </c>
      <c r="AE61" s="159">
        <v>6600</v>
      </c>
    </row>
    <row r="62" spans="1:31" ht="16.5" customHeight="1">
      <c r="A62" s="709"/>
      <c r="B62" s="8" t="s">
        <v>123</v>
      </c>
      <c r="C62" s="9">
        <v>1320</v>
      </c>
      <c r="D62" s="11" t="s">
        <v>161</v>
      </c>
      <c r="E62" s="11"/>
      <c r="F62" s="11"/>
      <c r="G62" s="11"/>
      <c r="H62" s="141" t="s">
        <v>358</v>
      </c>
      <c r="J62" s="2" t="s">
        <v>407</v>
      </c>
      <c r="K62" s="140" t="s">
        <v>358</v>
      </c>
      <c r="L62" s="17"/>
      <c r="M62" s="10"/>
      <c r="O62" s="709"/>
      <c r="P62" s="8" t="s">
        <v>123</v>
      </c>
      <c r="Q62" s="148">
        <v>4895</v>
      </c>
      <c r="R62" s="148">
        <v>3795</v>
      </c>
      <c r="S62" s="151">
        <v>3245</v>
      </c>
      <c r="T62" s="151">
        <v>1705</v>
      </c>
      <c r="U62" s="151">
        <v>1375</v>
      </c>
      <c r="V62" s="151">
        <v>1045</v>
      </c>
      <c r="W62" s="141" t="s">
        <v>1426</v>
      </c>
      <c r="Y62" s="2" t="s">
        <v>407</v>
      </c>
      <c r="Z62" s="140" t="s">
        <v>1426</v>
      </c>
      <c r="AA62" s="17"/>
      <c r="AB62" s="10"/>
      <c r="AD62" s="155" t="s">
        <v>560</v>
      </c>
      <c r="AE62" s="159">
        <v>5060</v>
      </c>
    </row>
    <row r="63" spans="1:31" ht="16.5" customHeight="1">
      <c r="A63" s="709"/>
      <c r="B63" s="8" t="s">
        <v>155</v>
      </c>
      <c r="C63" s="9">
        <v>1260</v>
      </c>
      <c r="D63" s="11" t="s">
        <v>161</v>
      </c>
      <c r="E63" s="11"/>
      <c r="F63" s="11"/>
      <c r="G63" s="11"/>
      <c r="H63" s="457" t="s">
        <v>356</v>
      </c>
      <c r="J63" s="2" t="s">
        <v>408</v>
      </c>
      <c r="K63" s="140" t="s">
        <v>358</v>
      </c>
      <c r="L63" s="17"/>
      <c r="M63" s="10"/>
      <c r="O63" s="709"/>
      <c r="P63" s="8" t="s">
        <v>155</v>
      </c>
      <c r="Q63" s="148">
        <v>4895</v>
      </c>
      <c r="R63" s="148">
        <v>3795</v>
      </c>
      <c r="S63" s="151">
        <v>3245</v>
      </c>
      <c r="T63" s="151">
        <v>1705</v>
      </c>
      <c r="U63" s="151">
        <v>1375</v>
      </c>
      <c r="V63" s="151">
        <v>1045</v>
      </c>
      <c r="W63" s="10" t="s">
        <v>356</v>
      </c>
      <c r="Y63" s="2" t="s">
        <v>408</v>
      </c>
      <c r="Z63" s="140" t="s">
        <v>1426</v>
      </c>
      <c r="AA63" s="17"/>
      <c r="AB63" s="10"/>
      <c r="AD63" s="107" t="s">
        <v>561</v>
      </c>
      <c r="AE63" s="160">
        <v>4290</v>
      </c>
    </row>
    <row r="64" spans="1:31" ht="16.5" customHeight="1">
      <c r="A64" s="710"/>
      <c r="B64" s="8" t="s">
        <v>124</v>
      </c>
      <c r="C64" s="9">
        <v>1320</v>
      </c>
      <c r="D64" s="11" t="s">
        <v>161</v>
      </c>
      <c r="E64" s="11"/>
      <c r="F64" s="11"/>
      <c r="G64" s="11"/>
      <c r="H64" s="141" t="s">
        <v>358</v>
      </c>
      <c r="J64" s="2" t="s">
        <v>409</v>
      </c>
      <c r="K64" s="140" t="s">
        <v>358</v>
      </c>
      <c r="L64" s="17"/>
      <c r="M64" s="10"/>
      <c r="O64" s="710"/>
      <c r="P64" s="8" t="s">
        <v>124</v>
      </c>
      <c r="Q64" s="148">
        <v>4895</v>
      </c>
      <c r="R64" s="148">
        <v>3795</v>
      </c>
      <c r="S64" s="151">
        <v>3245</v>
      </c>
      <c r="T64" s="151">
        <v>1705</v>
      </c>
      <c r="U64" s="151">
        <v>1375</v>
      </c>
      <c r="V64" s="151">
        <v>1045</v>
      </c>
      <c r="W64" s="141" t="s">
        <v>1426</v>
      </c>
      <c r="Y64" s="2" t="s">
        <v>409</v>
      </c>
      <c r="Z64" s="140" t="s">
        <v>1426</v>
      </c>
      <c r="AA64" s="17"/>
      <c r="AB64" s="10"/>
      <c r="AD64" s="107" t="s">
        <v>562</v>
      </c>
      <c r="AE64" s="160">
        <v>4290</v>
      </c>
    </row>
    <row r="65" spans="1:31" ht="16.5" customHeight="1">
      <c r="A65" s="707" t="s">
        <v>49</v>
      </c>
      <c r="B65" s="8" t="s">
        <v>125</v>
      </c>
      <c r="C65" s="9">
        <v>1320</v>
      </c>
      <c r="D65" s="11" t="s">
        <v>161</v>
      </c>
      <c r="E65" s="11"/>
      <c r="F65" s="11"/>
      <c r="G65" s="11"/>
      <c r="H65" s="141" t="s">
        <v>358</v>
      </c>
      <c r="J65" s="8" t="s">
        <v>410</v>
      </c>
      <c r="K65" s="11" t="s">
        <v>356</v>
      </c>
      <c r="L65" s="142">
        <v>2530</v>
      </c>
      <c r="M65" s="716" t="s">
        <v>230</v>
      </c>
      <c r="O65" s="707" t="s">
        <v>49</v>
      </c>
      <c r="P65" s="8" t="s">
        <v>125</v>
      </c>
      <c r="Q65" s="148">
        <v>6380</v>
      </c>
      <c r="R65" s="148">
        <v>4895</v>
      </c>
      <c r="S65" s="151">
        <v>4180</v>
      </c>
      <c r="T65" s="151">
        <v>1705</v>
      </c>
      <c r="U65" s="151">
        <v>1375</v>
      </c>
      <c r="V65" s="151">
        <v>1045</v>
      </c>
      <c r="W65" s="141" t="s">
        <v>1426</v>
      </c>
      <c r="Y65" s="8" t="s">
        <v>410</v>
      </c>
      <c r="Z65" s="11" t="s">
        <v>356</v>
      </c>
      <c r="AA65" s="142">
        <v>3850</v>
      </c>
      <c r="AB65" s="716" t="s">
        <v>230</v>
      </c>
      <c r="AD65" s="107" t="s">
        <v>563</v>
      </c>
      <c r="AE65" s="160">
        <v>4290</v>
      </c>
    </row>
    <row r="66" spans="1:31" ht="16.5" customHeight="1">
      <c r="A66" s="707"/>
      <c r="B66" s="8" t="s">
        <v>126</v>
      </c>
      <c r="C66" s="9">
        <v>1320</v>
      </c>
      <c r="D66" s="11" t="s">
        <v>161</v>
      </c>
      <c r="E66" s="11"/>
      <c r="F66" s="11"/>
      <c r="G66" s="11"/>
      <c r="H66" s="141" t="s">
        <v>358</v>
      </c>
      <c r="J66" s="8" t="s">
        <v>411</v>
      </c>
      <c r="K66" s="11" t="s">
        <v>356</v>
      </c>
      <c r="L66" s="142">
        <v>2530</v>
      </c>
      <c r="M66" s="717"/>
      <c r="O66" s="707"/>
      <c r="P66" s="8" t="s">
        <v>126</v>
      </c>
      <c r="Q66" s="148">
        <v>6380</v>
      </c>
      <c r="R66" s="148">
        <v>4895</v>
      </c>
      <c r="S66" s="151">
        <v>4180</v>
      </c>
      <c r="T66" s="151">
        <v>1705</v>
      </c>
      <c r="U66" s="151">
        <v>1375</v>
      </c>
      <c r="V66" s="151">
        <v>1045</v>
      </c>
      <c r="W66" s="141" t="s">
        <v>1426</v>
      </c>
      <c r="Y66" s="8" t="s">
        <v>411</v>
      </c>
      <c r="Z66" s="11" t="s">
        <v>356</v>
      </c>
      <c r="AA66" s="142">
        <v>3850</v>
      </c>
      <c r="AB66" s="717"/>
      <c r="AD66" s="156" t="s">
        <v>564</v>
      </c>
      <c r="AE66" s="161">
        <v>1705</v>
      </c>
    </row>
    <row r="67" spans="1:31" ht="16.5" customHeight="1">
      <c r="A67" s="707" t="s">
        <v>50</v>
      </c>
      <c r="B67" s="8" t="s">
        <v>127</v>
      </c>
      <c r="C67" s="9">
        <v>1320</v>
      </c>
      <c r="D67" s="11" t="s">
        <v>161</v>
      </c>
      <c r="E67" s="11"/>
      <c r="F67" s="11"/>
      <c r="G67" s="11"/>
      <c r="H67" s="141" t="s">
        <v>358</v>
      </c>
      <c r="J67" s="8" t="s">
        <v>412</v>
      </c>
      <c r="K67" s="11" t="s">
        <v>356</v>
      </c>
      <c r="L67" s="142">
        <v>2530</v>
      </c>
      <c r="M67" s="717"/>
      <c r="O67" s="707" t="s">
        <v>50</v>
      </c>
      <c r="P67" s="8" t="s">
        <v>127</v>
      </c>
      <c r="Q67" s="148">
        <v>6380</v>
      </c>
      <c r="R67" s="148">
        <v>4895</v>
      </c>
      <c r="S67" s="151">
        <v>4180</v>
      </c>
      <c r="T67" s="151">
        <v>1705</v>
      </c>
      <c r="U67" s="151">
        <v>1375</v>
      </c>
      <c r="V67" s="151">
        <v>1045</v>
      </c>
      <c r="W67" s="141" t="s">
        <v>1426</v>
      </c>
      <c r="Y67" s="8" t="s">
        <v>412</v>
      </c>
      <c r="Z67" s="11" t="s">
        <v>356</v>
      </c>
      <c r="AA67" s="142">
        <v>3850</v>
      </c>
      <c r="AB67" s="717"/>
      <c r="AD67" s="156" t="s">
        <v>565</v>
      </c>
      <c r="AE67" s="161">
        <v>1705</v>
      </c>
    </row>
    <row r="68" spans="1:31" ht="16.5" customHeight="1">
      <c r="A68" s="707"/>
      <c r="B68" s="8" t="s">
        <v>128</v>
      </c>
      <c r="C68" s="9">
        <v>1320</v>
      </c>
      <c r="D68" s="11" t="s">
        <v>161</v>
      </c>
      <c r="E68" s="11"/>
      <c r="F68" s="11"/>
      <c r="G68" s="11"/>
      <c r="H68" s="141" t="s">
        <v>358</v>
      </c>
      <c r="J68" s="8" t="s">
        <v>413</v>
      </c>
      <c r="K68" s="11" t="s">
        <v>356</v>
      </c>
      <c r="L68" s="142">
        <v>2530</v>
      </c>
      <c r="M68" s="717"/>
      <c r="O68" s="707"/>
      <c r="P68" s="8" t="s">
        <v>128</v>
      </c>
      <c r="Q68" s="148">
        <v>6380</v>
      </c>
      <c r="R68" s="148">
        <v>4895</v>
      </c>
      <c r="S68" s="151">
        <v>4180</v>
      </c>
      <c r="T68" s="151">
        <v>1705</v>
      </c>
      <c r="U68" s="151">
        <v>1375</v>
      </c>
      <c r="V68" s="151">
        <v>1045</v>
      </c>
      <c r="W68" s="141" t="s">
        <v>1426</v>
      </c>
      <c r="Y68" s="8" t="s">
        <v>413</v>
      </c>
      <c r="Z68" s="11" t="s">
        <v>356</v>
      </c>
      <c r="AA68" s="142">
        <v>3850</v>
      </c>
      <c r="AB68" s="717"/>
      <c r="AD68" s="157" t="s">
        <v>566</v>
      </c>
      <c r="AE68" s="162">
        <v>1375</v>
      </c>
    </row>
    <row r="69" spans="1:31" ht="16.5" customHeight="1">
      <c r="A69" s="707"/>
      <c r="B69" s="8" t="s">
        <v>129</v>
      </c>
      <c r="C69" s="9">
        <v>1320</v>
      </c>
      <c r="D69" s="11" t="s">
        <v>161</v>
      </c>
      <c r="E69" s="11"/>
      <c r="F69" s="11"/>
      <c r="G69" s="11"/>
      <c r="H69" s="141" t="s">
        <v>358</v>
      </c>
      <c r="J69" s="8" t="s">
        <v>414</v>
      </c>
      <c r="K69" s="11" t="s">
        <v>356</v>
      </c>
      <c r="L69" s="142">
        <v>2530</v>
      </c>
      <c r="M69" s="717"/>
      <c r="O69" s="707"/>
      <c r="P69" s="8" t="s">
        <v>129</v>
      </c>
      <c r="Q69" s="148">
        <v>6380</v>
      </c>
      <c r="R69" s="148">
        <v>4895</v>
      </c>
      <c r="S69" s="151">
        <v>4180</v>
      </c>
      <c r="T69" s="151">
        <v>1705</v>
      </c>
      <c r="U69" s="151">
        <v>1375</v>
      </c>
      <c r="V69" s="151">
        <v>1045</v>
      </c>
      <c r="W69" s="141" t="s">
        <v>1426</v>
      </c>
      <c r="Y69" s="8" t="s">
        <v>414</v>
      </c>
      <c r="Z69" s="11" t="s">
        <v>356</v>
      </c>
      <c r="AA69" s="142">
        <v>3850</v>
      </c>
      <c r="AB69" s="717"/>
      <c r="AD69" s="158" t="s">
        <v>567</v>
      </c>
      <c r="AE69" s="163">
        <v>1045</v>
      </c>
    </row>
    <row r="70" spans="1:31" ht="16.5" customHeight="1">
      <c r="A70" s="707"/>
      <c r="B70" s="8" t="s">
        <v>130</v>
      </c>
      <c r="C70" s="9">
        <v>1320</v>
      </c>
      <c r="D70" s="11" t="s">
        <v>161</v>
      </c>
      <c r="E70" s="11"/>
      <c r="F70" s="11"/>
      <c r="G70" s="11"/>
      <c r="H70" s="141" t="s">
        <v>358</v>
      </c>
      <c r="J70" s="8" t="s">
        <v>415</v>
      </c>
      <c r="K70" s="11" t="s">
        <v>356</v>
      </c>
      <c r="L70" s="142">
        <v>2530</v>
      </c>
      <c r="M70" s="717"/>
      <c r="O70" s="707"/>
      <c r="P70" s="8" t="s">
        <v>130</v>
      </c>
      <c r="Q70" s="148">
        <v>6380</v>
      </c>
      <c r="R70" s="148">
        <v>4895</v>
      </c>
      <c r="S70" s="151">
        <v>4180</v>
      </c>
      <c r="T70" s="151">
        <v>1705</v>
      </c>
      <c r="U70" s="151">
        <v>1375</v>
      </c>
      <c r="V70" s="151">
        <v>1045</v>
      </c>
      <c r="W70" s="141" t="s">
        <v>1426</v>
      </c>
      <c r="Y70" s="8" t="s">
        <v>415</v>
      </c>
      <c r="Z70" s="11" t="s">
        <v>356</v>
      </c>
      <c r="AA70" s="142">
        <v>3850</v>
      </c>
      <c r="AB70" s="717"/>
      <c r="AD70" s="155" t="s">
        <v>1594</v>
      </c>
      <c r="AE70" s="159">
        <v>6600</v>
      </c>
    </row>
    <row r="71" spans="1:31" ht="16.5" customHeight="1">
      <c r="A71" s="707" t="s">
        <v>51</v>
      </c>
      <c r="B71" s="8" t="s">
        <v>131</v>
      </c>
      <c r="C71" s="9">
        <v>1320</v>
      </c>
      <c r="D71" s="11" t="s">
        <v>161</v>
      </c>
      <c r="E71" s="11"/>
      <c r="F71" s="11"/>
      <c r="G71" s="11"/>
      <c r="H71" s="141" t="s">
        <v>358</v>
      </c>
      <c r="J71" s="8" t="s">
        <v>416</v>
      </c>
      <c r="K71" s="11" t="s">
        <v>356</v>
      </c>
      <c r="L71" s="142">
        <v>2530</v>
      </c>
      <c r="M71" s="717"/>
      <c r="O71" s="707" t="s">
        <v>51</v>
      </c>
      <c r="P71" s="8" t="s">
        <v>131</v>
      </c>
      <c r="Q71" s="148">
        <v>6380</v>
      </c>
      <c r="R71" s="148">
        <v>4895</v>
      </c>
      <c r="S71" s="151">
        <v>4180</v>
      </c>
      <c r="T71" s="151">
        <v>1705</v>
      </c>
      <c r="U71" s="151">
        <v>1375</v>
      </c>
      <c r="V71" s="151">
        <v>1045</v>
      </c>
      <c r="W71" s="141" t="s">
        <v>1426</v>
      </c>
      <c r="Y71" s="8" t="s">
        <v>416</v>
      </c>
      <c r="Z71" s="11" t="s">
        <v>356</v>
      </c>
      <c r="AA71" s="142">
        <v>3850</v>
      </c>
      <c r="AB71" s="717"/>
      <c r="AD71" s="155" t="s">
        <v>1504</v>
      </c>
      <c r="AE71" s="159">
        <v>6600</v>
      </c>
    </row>
    <row r="72" spans="1:31" ht="16.5" customHeight="1">
      <c r="A72" s="707"/>
      <c r="B72" s="8" t="s">
        <v>132</v>
      </c>
      <c r="C72" s="9">
        <v>1320</v>
      </c>
      <c r="D72" s="11" t="s">
        <v>161</v>
      </c>
      <c r="E72" s="11"/>
      <c r="F72" s="11"/>
      <c r="G72" s="11"/>
      <c r="H72" s="141" t="s">
        <v>358</v>
      </c>
      <c r="J72" s="8" t="s">
        <v>417</v>
      </c>
      <c r="K72" s="11" t="s">
        <v>356</v>
      </c>
      <c r="L72" s="142">
        <v>2530</v>
      </c>
      <c r="M72" s="717"/>
      <c r="O72" s="707"/>
      <c r="P72" s="8" t="s">
        <v>132</v>
      </c>
      <c r="Q72" s="148">
        <v>6380</v>
      </c>
      <c r="R72" s="148">
        <v>4895</v>
      </c>
      <c r="S72" s="151">
        <v>4180</v>
      </c>
      <c r="T72" s="151">
        <v>1705</v>
      </c>
      <c r="U72" s="151">
        <v>1375</v>
      </c>
      <c r="V72" s="151">
        <v>1045</v>
      </c>
      <c r="W72" s="141" t="s">
        <v>1426</v>
      </c>
      <c r="Y72" s="8" t="s">
        <v>417</v>
      </c>
      <c r="Z72" s="11" t="s">
        <v>356</v>
      </c>
      <c r="AA72" s="142">
        <v>3850</v>
      </c>
      <c r="AB72" s="717"/>
      <c r="AD72" s="155" t="s">
        <v>568</v>
      </c>
      <c r="AE72" s="159">
        <v>6600</v>
      </c>
    </row>
    <row r="73" spans="1:31" ht="16.5" customHeight="1">
      <c r="A73" s="707"/>
      <c r="B73" s="8" t="s">
        <v>133</v>
      </c>
      <c r="C73" s="9">
        <v>1320</v>
      </c>
      <c r="D73" s="11" t="s">
        <v>161</v>
      </c>
      <c r="E73" s="11"/>
      <c r="F73" s="11"/>
      <c r="G73" s="11"/>
      <c r="H73" s="141" t="s">
        <v>358</v>
      </c>
      <c r="J73" s="8" t="s">
        <v>418</v>
      </c>
      <c r="K73" s="11" t="s">
        <v>356</v>
      </c>
      <c r="L73" s="142">
        <v>2530</v>
      </c>
      <c r="M73" s="717"/>
      <c r="O73" s="707"/>
      <c r="P73" s="8" t="s">
        <v>133</v>
      </c>
      <c r="Q73" s="148">
        <v>6380</v>
      </c>
      <c r="R73" s="148">
        <v>4895</v>
      </c>
      <c r="S73" s="151">
        <v>4180</v>
      </c>
      <c r="T73" s="151">
        <v>1705</v>
      </c>
      <c r="U73" s="151">
        <v>1375</v>
      </c>
      <c r="V73" s="151">
        <v>1045</v>
      </c>
      <c r="W73" s="141" t="s">
        <v>1426</v>
      </c>
      <c r="Y73" s="8" t="s">
        <v>418</v>
      </c>
      <c r="Z73" s="11" t="s">
        <v>356</v>
      </c>
      <c r="AA73" s="142">
        <v>3850</v>
      </c>
      <c r="AB73" s="717"/>
      <c r="AD73" s="155" t="s">
        <v>569</v>
      </c>
      <c r="AE73" s="159">
        <v>5060</v>
      </c>
    </row>
    <row r="74" spans="1:31" ht="16.5" customHeight="1">
      <c r="A74" s="707"/>
      <c r="B74" s="8" t="s">
        <v>134</v>
      </c>
      <c r="C74" s="9">
        <v>1320</v>
      </c>
      <c r="D74" s="11" t="s">
        <v>161</v>
      </c>
      <c r="E74" s="11"/>
      <c r="F74" s="11"/>
      <c r="G74" s="11"/>
      <c r="H74" s="141" t="s">
        <v>358</v>
      </c>
      <c r="J74" s="8" t="s">
        <v>419</v>
      </c>
      <c r="K74" s="11" t="s">
        <v>356</v>
      </c>
      <c r="L74" s="142">
        <v>2530</v>
      </c>
      <c r="M74" s="718"/>
      <c r="O74" s="707"/>
      <c r="P74" s="8" t="s">
        <v>134</v>
      </c>
      <c r="Q74" s="148">
        <v>6380</v>
      </c>
      <c r="R74" s="148">
        <v>4895</v>
      </c>
      <c r="S74" s="151">
        <v>4180</v>
      </c>
      <c r="T74" s="151">
        <v>1705</v>
      </c>
      <c r="U74" s="151">
        <v>1375</v>
      </c>
      <c r="V74" s="151">
        <v>1045</v>
      </c>
      <c r="W74" s="141" t="s">
        <v>1426</v>
      </c>
      <c r="Y74" s="8" t="s">
        <v>419</v>
      </c>
      <c r="Z74" s="11" t="s">
        <v>356</v>
      </c>
      <c r="AA74" s="142">
        <v>3850</v>
      </c>
      <c r="AB74" s="718"/>
      <c r="AD74" s="107" t="s">
        <v>570</v>
      </c>
      <c r="AE74" s="160">
        <v>4290</v>
      </c>
    </row>
    <row r="75" spans="1:31" ht="16.5" customHeight="1">
      <c r="A75" s="707" t="s">
        <v>43</v>
      </c>
      <c r="B75" s="8" t="s">
        <v>135</v>
      </c>
      <c r="C75" s="9">
        <v>1458</v>
      </c>
      <c r="D75" s="11" t="s">
        <v>161</v>
      </c>
      <c r="E75" s="11" t="s">
        <v>161</v>
      </c>
      <c r="F75" s="11"/>
      <c r="G75" s="11"/>
      <c r="H75" s="141" t="s">
        <v>358</v>
      </c>
      <c r="J75" s="8" t="s">
        <v>420</v>
      </c>
      <c r="K75" s="141" t="s">
        <v>358</v>
      </c>
      <c r="L75" s="142"/>
      <c r="M75" s="11"/>
      <c r="O75" s="707" t="s">
        <v>43</v>
      </c>
      <c r="P75" s="8" t="s">
        <v>135</v>
      </c>
      <c r="Q75" s="148">
        <v>6380</v>
      </c>
      <c r="R75" s="148">
        <v>5005</v>
      </c>
      <c r="S75" s="151">
        <v>4180</v>
      </c>
      <c r="T75" s="151">
        <v>1760</v>
      </c>
      <c r="U75" s="151">
        <v>1430</v>
      </c>
      <c r="V75" s="151">
        <v>1100</v>
      </c>
      <c r="W75" s="141" t="s">
        <v>1426</v>
      </c>
      <c r="Y75" s="8" t="s">
        <v>420</v>
      </c>
      <c r="Z75" s="11" t="s">
        <v>356</v>
      </c>
      <c r="AA75" s="142">
        <v>5500</v>
      </c>
      <c r="AB75" s="11"/>
      <c r="AD75" s="107" t="s">
        <v>571</v>
      </c>
      <c r="AE75" s="160">
        <v>4290</v>
      </c>
    </row>
    <row r="76" spans="1:31" ht="16.5" customHeight="1">
      <c r="A76" s="707"/>
      <c r="B76" s="8" t="s">
        <v>156</v>
      </c>
      <c r="C76" s="9">
        <v>1458</v>
      </c>
      <c r="D76" s="11" t="s">
        <v>161</v>
      </c>
      <c r="E76" s="11" t="s">
        <v>161</v>
      </c>
      <c r="F76" s="11"/>
      <c r="G76" s="11"/>
      <c r="H76" s="141" t="s">
        <v>358</v>
      </c>
      <c r="J76" s="8" t="s">
        <v>421</v>
      </c>
      <c r="K76" s="141" t="s">
        <v>358</v>
      </c>
      <c r="L76" s="142"/>
      <c r="M76" s="11"/>
      <c r="O76" s="707"/>
      <c r="P76" s="8" t="s">
        <v>156</v>
      </c>
      <c r="Q76" s="148">
        <v>6380</v>
      </c>
      <c r="R76" s="148">
        <v>5005</v>
      </c>
      <c r="S76" s="151">
        <v>4180</v>
      </c>
      <c r="T76" s="151">
        <v>1760</v>
      </c>
      <c r="U76" s="151">
        <v>1430</v>
      </c>
      <c r="V76" s="151">
        <v>1100</v>
      </c>
      <c r="W76" s="141" t="s">
        <v>1426</v>
      </c>
      <c r="Y76" s="8" t="s">
        <v>421</v>
      </c>
      <c r="Z76" s="141" t="s">
        <v>1426</v>
      </c>
      <c r="AA76" s="142"/>
      <c r="AB76" s="11"/>
      <c r="AD76" s="107" t="s">
        <v>572</v>
      </c>
      <c r="AE76" s="160">
        <v>4290</v>
      </c>
    </row>
    <row r="77" spans="1:31" ht="16.5" customHeight="1">
      <c r="A77" s="707"/>
      <c r="B77" s="8" t="s">
        <v>157</v>
      </c>
      <c r="C77" s="9">
        <v>1458</v>
      </c>
      <c r="D77" s="11" t="s">
        <v>161</v>
      </c>
      <c r="E77" s="11" t="s">
        <v>161</v>
      </c>
      <c r="F77" s="11"/>
      <c r="G77" s="11"/>
      <c r="H77" s="141" t="s">
        <v>358</v>
      </c>
      <c r="J77" s="8" t="s">
        <v>422</v>
      </c>
      <c r="K77" s="141" t="s">
        <v>358</v>
      </c>
      <c r="L77" s="142"/>
      <c r="M77" s="11"/>
      <c r="O77" s="707"/>
      <c r="P77" s="8" t="s">
        <v>157</v>
      </c>
      <c r="Q77" s="148">
        <v>6380</v>
      </c>
      <c r="R77" s="148">
        <v>5005</v>
      </c>
      <c r="S77" s="151">
        <v>4180</v>
      </c>
      <c r="T77" s="151">
        <v>1760</v>
      </c>
      <c r="U77" s="151">
        <v>1430</v>
      </c>
      <c r="V77" s="151">
        <v>1100</v>
      </c>
      <c r="W77" s="141" t="s">
        <v>1426</v>
      </c>
      <c r="Y77" s="8" t="s">
        <v>422</v>
      </c>
      <c r="Z77" s="11" t="s">
        <v>356</v>
      </c>
      <c r="AA77" s="142">
        <v>5500</v>
      </c>
      <c r="AB77" s="11"/>
      <c r="AD77" s="156" t="s">
        <v>573</v>
      </c>
      <c r="AE77" s="161">
        <v>1705</v>
      </c>
    </row>
    <row r="78" spans="1:31" ht="16.5" customHeight="1">
      <c r="A78" s="707"/>
      <c r="B78" s="8" t="s">
        <v>136</v>
      </c>
      <c r="C78" s="9">
        <v>1458</v>
      </c>
      <c r="D78" s="11" t="s">
        <v>161</v>
      </c>
      <c r="E78" s="11" t="s">
        <v>161</v>
      </c>
      <c r="F78" s="11"/>
      <c r="G78" s="11"/>
      <c r="H78" s="141" t="s">
        <v>358</v>
      </c>
      <c r="J78" s="8" t="s">
        <v>423</v>
      </c>
      <c r="K78" s="141" t="s">
        <v>358</v>
      </c>
      <c r="L78" s="142"/>
      <c r="M78" s="11"/>
      <c r="O78" s="707"/>
      <c r="P78" s="8" t="s">
        <v>136</v>
      </c>
      <c r="Q78" s="148">
        <v>6380</v>
      </c>
      <c r="R78" s="148">
        <v>5005</v>
      </c>
      <c r="S78" s="151">
        <v>4180</v>
      </c>
      <c r="T78" s="151">
        <v>1760</v>
      </c>
      <c r="U78" s="151">
        <v>1430</v>
      </c>
      <c r="V78" s="151">
        <v>1100</v>
      </c>
      <c r="W78" s="141" t="s">
        <v>1426</v>
      </c>
      <c r="Y78" s="8" t="s">
        <v>423</v>
      </c>
      <c r="Z78" s="141" t="s">
        <v>1426</v>
      </c>
      <c r="AA78" s="142"/>
      <c r="AB78" s="11"/>
      <c r="AD78" s="156" t="s">
        <v>574</v>
      </c>
      <c r="AE78" s="161">
        <v>1705</v>
      </c>
    </row>
    <row r="79" spans="1:31" ht="16.5" customHeight="1">
      <c r="A79" s="707"/>
      <c r="B79" s="8" t="s">
        <v>137</v>
      </c>
      <c r="C79" s="9">
        <v>1458</v>
      </c>
      <c r="D79" s="11" t="s">
        <v>161</v>
      </c>
      <c r="E79" s="11" t="s">
        <v>161</v>
      </c>
      <c r="F79" s="11"/>
      <c r="G79" s="11"/>
      <c r="H79" s="141" t="s">
        <v>358</v>
      </c>
      <c r="J79" s="8" t="s">
        <v>424</v>
      </c>
      <c r="K79" s="141" t="s">
        <v>358</v>
      </c>
      <c r="L79" s="142"/>
      <c r="M79" s="11"/>
      <c r="O79" s="707"/>
      <c r="P79" s="8" t="s">
        <v>137</v>
      </c>
      <c r="Q79" s="148">
        <v>6380</v>
      </c>
      <c r="R79" s="148">
        <v>5005</v>
      </c>
      <c r="S79" s="151">
        <v>4180</v>
      </c>
      <c r="T79" s="151">
        <v>1760</v>
      </c>
      <c r="U79" s="151">
        <v>1430</v>
      </c>
      <c r="V79" s="151">
        <v>1100</v>
      </c>
      <c r="W79" s="141" t="s">
        <v>1426</v>
      </c>
      <c r="Y79" s="8" t="s">
        <v>424</v>
      </c>
      <c r="Z79" s="141" t="s">
        <v>1426</v>
      </c>
      <c r="AA79" s="142"/>
      <c r="AB79" s="11"/>
      <c r="AD79" s="157" t="s">
        <v>575</v>
      </c>
      <c r="AE79" s="162">
        <v>1375</v>
      </c>
    </row>
    <row r="80" spans="1:31" ht="16.5" customHeight="1">
      <c r="A80" s="707"/>
      <c r="B80" s="8" t="s">
        <v>138</v>
      </c>
      <c r="C80" s="9">
        <v>1458</v>
      </c>
      <c r="D80" s="11" t="s">
        <v>161</v>
      </c>
      <c r="E80" s="11" t="s">
        <v>161</v>
      </c>
      <c r="F80" s="11"/>
      <c r="G80" s="11"/>
      <c r="H80" s="141" t="s">
        <v>358</v>
      </c>
      <c r="J80" s="8" t="s">
        <v>425</v>
      </c>
      <c r="K80" s="141" t="s">
        <v>358</v>
      </c>
      <c r="L80" s="142"/>
      <c r="M80" s="11"/>
      <c r="O80" s="707"/>
      <c r="P80" s="8" t="s">
        <v>138</v>
      </c>
      <c r="Q80" s="148">
        <v>6380</v>
      </c>
      <c r="R80" s="148">
        <v>5005</v>
      </c>
      <c r="S80" s="151">
        <v>4180</v>
      </c>
      <c r="T80" s="151">
        <v>1760</v>
      </c>
      <c r="U80" s="151">
        <v>1430</v>
      </c>
      <c r="V80" s="151">
        <v>1100</v>
      </c>
      <c r="W80" s="141" t="s">
        <v>1426</v>
      </c>
      <c r="Y80" s="8" t="s">
        <v>425</v>
      </c>
      <c r="Z80" s="11" t="s">
        <v>356</v>
      </c>
      <c r="AA80" s="142">
        <v>3850</v>
      </c>
      <c r="AB80" s="11"/>
      <c r="AD80" s="158" t="s">
        <v>576</v>
      </c>
      <c r="AE80" s="163">
        <v>1045</v>
      </c>
    </row>
    <row r="81" spans="1:31" ht="16.5" customHeight="1">
      <c r="A81" s="707" t="s">
        <v>52</v>
      </c>
      <c r="B81" s="8" t="s">
        <v>139</v>
      </c>
      <c r="C81" s="9">
        <v>1590</v>
      </c>
      <c r="D81" s="11"/>
      <c r="E81" s="11" t="s">
        <v>161</v>
      </c>
      <c r="F81" s="11" t="s">
        <v>161</v>
      </c>
      <c r="G81" s="11"/>
      <c r="H81" s="141" t="s">
        <v>358</v>
      </c>
      <c r="J81" s="8" t="s">
        <v>426</v>
      </c>
      <c r="K81" s="141" t="s">
        <v>358</v>
      </c>
      <c r="L81" s="142"/>
      <c r="M81" s="11"/>
      <c r="O81" s="707" t="s">
        <v>52</v>
      </c>
      <c r="P81" s="8" t="s">
        <v>139</v>
      </c>
      <c r="Q81" s="148">
        <v>7095</v>
      </c>
      <c r="R81" s="148">
        <v>5445</v>
      </c>
      <c r="S81" s="151">
        <v>4565</v>
      </c>
      <c r="T81" s="151">
        <v>1870</v>
      </c>
      <c r="U81" s="151">
        <v>1540</v>
      </c>
      <c r="V81" s="151">
        <v>1210</v>
      </c>
      <c r="W81" s="141" t="s">
        <v>1426</v>
      </c>
      <c r="Y81" s="8" t="s">
        <v>426</v>
      </c>
      <c r="Z81" s="141" t="s">
        <v>1426</v>
      </c>
      <c r="AA81" s="142"/>
      <c r="AB81" s="11"/>
      <c r="AD81" s="155" t="s">
        <v>1595</v>
      </c>
      <c r="AE81" s="159">
        <v>4895</v>
      </c>
    </row>
    <row r="82" spans="1:31" ht="16.5" customHeight="1">
      <c r="A82" s="707"/>
      <c r="B82" s="8" t="s">
        <v>140</v>
      </c>
      <c r="C82" s="9">
        <v>1590</v>
      </c>
      <c r="D82" s="11"/>
      <c r="E82" s="11" t="s">
        <v>161</v>
      </c>
      <c r="F82" s="11" t="s">
        <v>161</v>
      </c>
      <c r="G82" s="11"/>
      <c r="H82" s="141" t="s">
        <v>358</v>
      </c>
      <c r="J82" s="8" t="s">
        <v>427</v>
      </c>
      <c r="K82" s="141" t="s">
        <v>358</v>
      </c>
      <c r="L82" s="142"/>
      <c r="M82" s="11"/>
      <c r="O82" s="707"/>
      <c r="P82" s="8" t="s">
        <v>140</v>
      </c>
      <c r="Q82" s="148">
        <v>7095</v>
      </c>
      <c r="R82" s="148">
        <v>5445</v>
      </c>
      <c r="S82" s="151">
        <v>4565</v>
      </c>
      <c r="T82" s="151">
        <v>1870</v>
      </c>
      <c r="U82" s="151">
        <v>1540</v>
      </c>
      <c r="V82" s="151">
        <v>1210</v>
      </c>
      <c r="W82" s="141" t="s">
        <v>1426</v>
      </c>
      <c r="Y82" s="8" t="s">
        <v>427</v>
      </c>
      <c r="Z82" s="141" t="s">
        <v>1426</v>
      </c>
      <c r="AA82" s="142"/>
      <c r="AB82" s="11"/>
      <c r="AD82" s="155" t="s">
        <v>1505</v>
      </c>
      <c r="AE82" s="159">
        <v>4895</v>
      </c>
    </row>
    <row r="83" spans="1:31" ht="16.5" customHeight="1">
      <c r="A83" s="707"/>
      <c r="B83" s="8" t="s">
        <v>141</v>
      </c>
      <c r="C83" s="9">
        <v>1590</v>
      </c>
      <c r="D83" s="11"/>
      <c r="E83" s="11" t="s">
        <v>161</v>
      </c>
      <c r="F83" s="11" t="s">
        <v>161</v>
      </c>
      <c r="G83" s="11"/>
      <c r="H83" s="141" t="s">
        <v>358</v>
      </c>
      <c r="J83" s="8" t="s">
        <v>428</v>
      </c>
      <c r="K83" s="141" t="s">
        <v>358</v>
      </c>
      <c r="L83" s="142"/>
      <c r="M83" s="11"/>
      <c r="O83" s="707"/>
      <c r="P83" s="8" t="s">
        <v>141</v>
      </c>
      <c r="Q83" s="148">
        <v>7095</v>
      </c>
      <c r="R83" s="148">
        <v>5445</v>
      </c>
      <c r="S83" s="151">
        <v>4565</v>
      </c>
      <c r="T83" s="151">
        <v>1870</v>
      </c>
      <c r="U83" s="151">
        <v>1540</v>
      </c>
      <c r="V83" s="151">
        <v>1210</v>
      </c>
      <c r="W83" s="141" t="s">
        <v>1426</v>
      </c>
      <c r="Y83" s="8" t="s">
        <v>428</v>
      </c>
      <c r="Z83" s="141" t="s">
        <v>1426</v>
      </c>
      <c r="AA83" s="142"/>
      <c r="AB83" s="11"/>
      <c r="AD83" s="155" t="s">
        <v>1468</v>
      </c>
      <c r="AE83" s="159">
        <v>4895</v>
      </c>
    </row>
    <row r="84" spans="1:31" ht="16.5" customHeight="1">
      <c r="A84" s="707"/>
      <c r="B84" s="8" t="s">
        <v>142</v>
      </c>
      <c r="C84" s="9">
        <v>1590</v>
      </c>
      <c r="D84" s="11"/>
      <c r="E84" s="11" t="s">
        <v>161</v>
      </c>
      <c r="F84" s="11" t="s">
        <v>161</v>
      </c>
      <c r="G84" s="11"/>
      <c r="H84" s="141" t="s">
        <v>358</v>
      </c>
      <c r="J84" s="8" t="s">
        <v>429</v>
      </c>
      <c r="K84" s="141" t="s">
        <v>358</v>
      </c>
      <c r="L84" s="142"/>
      <c r="M84" s="11"/>
      <c r="O84" s="707"/>
      <c r="P84" s="8" t="s">
        <v>142</v>
      </c>
      <c r="Q84" s="148">
        <v>7095</v>
      </c>
      <c r="R84" s="148">
        <v>5445</v>
      </c>
      <c r="S84" s="151">
        <v>4565</v>
      </c>
      <c r="T84" s="151">
        <v>1870</v>
      </c>
      <c r="U84" s="151">
        <v>1540</v>
      </c>
      <c r="V84" s="151">
        <v>1210</v>
      </c>
      <c r="W84" s="141" t="s">
        <v>1426</v>
      </c>
      <c r="Y84" s="8" t="s">
        <v>429</v>
      </c>
      <c r="Z84" s="141" t="s">
        <v>1426</v>
      </c>
      <c r="AA84" s="142"/>
      <c r="AB84" s="11"/>
      <c r="AD84" s="155" t="s">
        <v>1469</v>
      </c>
      <c r="AE84" s="159">
        <v>3795</v>
      </c>
    </row>
    <row r="85" spans="1:31" ht="16.5" customHeight="1">
      <c r="A85" s="707"/>
      <c r="B85" s="8" t="s">
        <v>143</v>
      </c>
      <c r="C85" s="9">
        <v>1590</v>
      </c>
      <c r="D85" s="11"/>
      <c r="E85" s="11" t="s">
        <v>161</v>
      </c>
      <c r="F85" s="11" t="s">
        <v>161</v>
      </c>
      <c r="G85" s="11"/>
      <c r="H85" s="141" t="s">
        <v>358</v>
      </c>
      <c r="J85" s="8" t="s">
        <v>430</v>
      </c>
      <c r="K85" s="141" t="s">
        <v>358</v>
      </c>
      <c r="L85" s="142"/>
      <c r="M85" s="11"/>
      <c r="O85" s="707"/>
      <c r="P85" s="8" t="s">
        <v>143</v>
      </c>
      <c r="Q85" s="148">
        <v>7095</v>
      </c>
      <c r="R85" s="148">
        <v>5445</v>
      </c>
      <c r="S85" s="151">
        <v>4565</v>
      </c>
      <c r="T85" s="151">
        <v>1870</v>
      </c>
      <c r="U85" s="151">
        <v>1540</v>
      </c>
      <c r="V85" s="151">
        <v>1210</v>
      </c>
      <c r="W85" s="141" t="s">
        <v>1426</v>
      </c>
      <c r="Y85" s="8" t="s">
        <v>430</v>
      </c>
      <c r="Z85" s="141" t="s">
        <v>1426</v>
      </c>
      <c r="AA85" s="142"/>
      <c r="AB85" s="11"/>
      <c r="AD85" s="107" t="s">
        <v>1470</v>
      </c>
      <c r="AE85" s="160">
        <v>3245</v>
      </c>
    </row>
    <row r="86" spans="1:31" ht="16.5" customHeight="1">
      <c r="A86" s="707" t="s">
        <v>44</v>
      </c>
      <c r="B86" s="8" t="s">
        <v>144</v>
      </c>
      <c r="C86" s="9">
        <v>1590</v>
      </c>
      <c r="D86" s="11"/>
      <c r="E86" s="11" t="s">
        <v>161</v>
      </c>
      <c r="F86" s="11" t="s">
        <v>161</v>
      </c>
      <c r="G86" s="11"/>
      <c r="H86" s="141" t="s">
        <v>358</v>
      </c>
      <c r="J86" s="8" t="s">
        <v>431</v>
      </c>
      <c r="K86" s="141" t="s">
        <v>358</v>
      </c>
      <c r="L86" s="142"/>
      <c r="M86" s="11"/>
      <c r="O86" s="707" t="s">
        <v>44</v>
      </c>
      <c r="P86" s="8" t="s">
        <v>144</v>
      </c>
      <c r="Q86" s="148">
        <v>7095</v>
      </c>
      <c r="R86" s="148">
        <v>5445</v>
      </c>
      <c r="S86" s="151">
        <v>4565</v>
      </c>
      <c r="T86" s="151">
        <v>1980</v>
      </c>
      <c r="U86" s="151">
        <v>1650</v>
      </c>
      <c r="V86" s="151">
        <v>1320</v>
      </c>
      <c r="W86" s="141" t="s">
        <v>1426</v>
      </c>
      <c r="Y86" s="8" t="s">
        <v>431</v>
      </c>
      <c r="Z86" s="141" t="s">
        <v>1426</v>
      </c>
      <c r="AA86" s="142"/>
      <c r="AB86" s="11"/>
      <c r="AD86" s="107" t="s">
        <v>1471</v>
      </c>
      <c r="AE86" s="160">
        <v>3245</v>
      </c>
    </row>
    <row r="87" spans="1:31" ht="16.5" customHeight="1">
      <c r="A87" s="707"/>
      <c r="B87" s="8" t="s">
        <v>145</v>
      </c>
      <c r="C87" s="9">
        <v>1590</v>
      </c>
      <c r="D87" s="11"/>
      <c r="E87" s="11" t="s">
        <v>161</v>
      </c>
      <c r="F87" s="11" t="s">
        <v>161</v>
      </c>
      <c r="G87" s="11"/>
      <c r="H87" s="141" t="s">
        <v>358</v>
      </c>
      <c r="J87" s="8" t="s">
        <v>432</v>
      </c>
      <c r="K87" s="141" t="s">
        <v>358</v>
      </c>
      <c r="L87" s="142"/>
      <c r="M87" s="11"/>
      <c r="O87" s="707"/>
      <c r="P87" s="8" t="s">
        <v>145</v>
      </c>
      <c r="Q87" s="148">
        <v>7095</v>
      </c>
      <c r="R87" s="148">
        <v>5445</v>
      </c>
      <c r="S87" s="151">
        <v>4565</v>
      </c>
      <c r="T87" s="151">
        <v>1980</v>
      </c>
      <c r="U87" s="151">
        <v>1650</v>
      </c>
      <c r="V87" s="151">
        <v>1320</v>
      </c>
      <c r="W87" s="141" t="s">
        <v>1426</v>
      </c>
      <c r="Y87" s="8" t="s">
        <v>432</v>
      </c>
      <c r="Z87" s="141" t="s">
        <v>1426</v>
      </c>
      <c r="AA87" s="142"/>
      <c r="AB87" s="11"/>
      <c r="AD87" s="107" t="s">
        <v>1472</v>
      </c>
      <c r="AE87" s="160">
        <v>3245</v>
      </c>
    </row>
    <row r="88" spans="1:31" ht="16.5" customHeight="1">
      <c r="A88" s="707"/>
      <c r="B88" s="8" t="s">
        <v>146</v>
      </c>
      <c r="C88" s="9">
        <v>1590</v>
      </c>
      <c r="D88" s="11"/>
      <c r="E88" s="11" t="s">
        <v>161</v>
      </c>
      <c r="F88" s="11" t="s">
        <v>161</v>
      </c>
      <c r="G88" s="11"/>
      <c r="H88" s="141" t="s">
        <v>358</v>
      </c>
      <c r="J88" s="8" t="s">
        <v>433</v>
      </c>
      <c r="K88" s="141" t="s">
        <v>358</v>
      </c>
      <c r="L88" s="142"/>
      <c r="M88" s="11"/>
      <c r="O88" s="707"/>
      <c r="P88" s="8" t="s">
        <v>146</v>
      </c>
      <c r="Q88" s="148">
        <v>7095</v>
      </c>
      <c r="R88" s="148">
        <v>5445</v>
      </c>
      <c r="S88" s="151">
        <v>4565</v>
      </c>
      <c r="T88" s="151">
        <v>1980</v>
      </c>
      <c r="U88" s="151">
        <v>1650</v>
      </c>
      <c r="V88" s="151">
        <v>1320</v>
      </c>
      <c r="W88" s="141" t="s">
        <v>1426</v>
      </c>
      <c r="Y88" s="8" t="s">
        <v>433</v>
      </c>
      <c r="Z88" s="141" t="s">
        <v>1426</v>
      </c>
      <c r="AA88" s="142"/>
      <c r="AB88" s="11"/>
      <c r="AD88" s="156" t="s">
        <v>1473</v>
      </c>
      <c r="AE88" s="161">
        <v>1705</v>
      </c>
    </row>
    <row r="89" spans="1:31" ht="16.5" customHeight="1">
      <c r="A89" s="707"/>
      <c r="B89" s="8" t="s">
        <v>147</v>
      </c>
      <c r="C89" s="9">
        <v>1590</v>
      </c>
      <c r="D89" s="11"/>
      <c r="E89" s="11" t="s">
        <v>161</v>
      </c>
      <c r="F89" s="11" t="s">
        <v>161</v>
      </c>
      <c r="G89" s="11"/>
      <c r="H89" s="141" t="s">
        <v>358</v>
      </c>
      <c r="J89" s="8" t="s">
        <v>434</v>
      </c>
      <c r="K89" s="141" t="s">
        <v>358</v>
      </c>
      <c r="L89" s="142"/>
      <c r="M89" s="11"/>
      <c r="O89" s="707"/>
      <c r="P89" s="8" t="s">
        <v>147</v>
      </c>
      <c r="Q89" s="148">
        <v>7095</v>
      </c>
      <c r="R89" s="148">
        <v>5445</v>
      </c>
      <c r="S89" s="151">
        <v>4565</v>
      </c>
      <c r="T89" s="151">
        <v>1980</v>
      </c>
      <c r="U89" s="151">
        <v>1650</v>
      </c>
      <c r="V89" s="151">
        <v>1320</v>
      </c>
      <c r="W89" s="141" t="s">
        <v>1426</v>
      </c>
      <c r="Y89" s="8" t="s">
        <v>434</v>
      </c>
      <c r="Z89" s="141" t="s">
        <v>1426</v>
      </c>
      <c r="AA89" s="142"/>
      <c r="AB89" s="11"/>
      <c r="AD89" s="156" t="s">
        <v>1474</v>
      </c>
      <c r="AE89" s="161">
        <v>1705</v>
      </c>
    </row>
    <row r="90" spans="1:31" ht="16.5" customHeight="1">
      <c r="A90" s="707" t="s">
        <v>47</v>
      </c>
      <c r="B90" s="8" t="s">
        <v>148</v>
      </c>
      <c r="C90" s="9">
        <v>2387</v>
      </c>
      <c r="D90" s="11"/>
      <c r="E90" s="11" t="s">
        <v>161</v>
      </c>
      <c r="F90" s="11" t="s">
        <v>161</v>
      </c>
      <c r="G90" s="11" t="s">
        <v>161</v>
      </c>
      <c r="H90" s="141" t="s">
        <v>358</v>
      </c>
      <c r="J90" s="8" t="s">
        <v>435</v>
      </c>
      <c r="K90" s="141" t="s">
        <v>358</v>
      </c>
      <c r="L90" s="142"/>
      <c r="M90" s="11"/>
      <c r="O90" s="708" t="s">
        <v>497</v>
      </c>
      <c r="P90" s="8" t="s">
        <v>148</v>
      </c>
      <c r="Q90" s="148">
        <v>7810</v>
      </c>
      <c r="R90" s="148">
        <v>5940</v>
      </c>
      <c r="S90" s="151">
        <v>5005</v>
      </c>
      <c r="T90" s="151">
        <v>2090</v>
      </c>
      <c r="U90" s="151">
        <v>1760</v>
      </c>
      <c r="V90" s="151">
        <v>1430</v>
      </c>
      <c r="W90" s="141" t="s">
        <v>1426</v>
      </c>
      <c r="Y90" s="8" t="s">
        <v>435</v>
      </c>
      <c r="Z90" s="141" t="s">
        <v>1426</v>
      </c>
      <c r="AA90" s="142"/>
      <c r="AB90" s="11"/>
      <c r="AD90" s="157" t="s">
        <v>1475</v>
      </c>
      <c r="AE90" s="162">
        <v>1375</v>
      </c>
    </row>
    <row r="91" spans="1:31" ht="16.5" customHeight="1">
      <c r="A91" s="707"/>
      <c r="B91" s="8" t="s">
        <v>149</v>
      </c>
      <c r="C91" s="9">
        <v>2387</v>
      </c>
      <c r="D91" s="11"/>
      <c r="E91" s="11" t="s">
        <v>161</v>
      </c>
      <c r="F91" s="11" t="s">
        <v>161</v>
      </c>
      <c r="G91" s="11" t="s">
        <v>161</v>
      </c>
      <c r="H91" s="141" t="s">
        <v>358</v>
      </c>
      <c r="J91" s="8" t="s">
        <v>436</v>
      </c>
      <c r="K91" s="141" t="s">
        <v>358</v>
      </c>
      <c r="L91" s="142"/>
      <c r="M91" s="11"/>
      <c r="O91" s="709"/>
      <c r="P91" s="8" t="s">
        <v>149</v>
      </c>
      <c r="Q91" s="148">
        <v>7810</v>
      </c>
      <c r="R91" s="148">
        <v>5940</v>
      </c>
      <c r="S91" s="151">
        <v>5005</v>
      </c>
      <c r="T91" s="151">
        <v>2090</v>
      </c>
      <c r="U91" s="151">
        <v>1760</v>
      </c>
      <c r="V91" s="151">
        <v>1430</v>
      </c>
      <c r="W91" s="141" t="s">
        <v>1426</v>
      </c>
      <c r="Y91" s="8" t="s">
        <v>436</v>
      </c>
      <c r="Z91" s="141" t="s">
        <v>1426</v>
      </c>
      <c r="AA91" s="142"/>
      <c r="AB91" s="11"/>
      <c r="AD91" s="158" t="s">
        <v>1476</v>
      </c>
      <c r="AE91" s="163">
        <v>1045</v>
      </c>
    </row>
    <row r="92" spans="1:31" ht="16.5" customHeight="1">
      <c r="A92" s="707"/>
      <c r="B92" s="8" t="s">
        <v>150</v>
      </c>
      <c r="C92" s="9">
        <v>2387</v>
      </c>
      <c r="D92" s="11"/>
      <c r="E92" s="11" t="s">
        <v>161</v>
      </c>
      <c r="F92" s="11" t="s">
        <v>161</v>
      </c>
      <c r="G92" s="11" t="s">
        <v>161</v>
      </c>
      <c r="H92" s="141" t="s">
        <v>358</v>
      </c>
      <c r="J92" s="8" t="s">
        <v>437</v>
      </c>
      <c r="K92" s="141" t="s">
        <v>358</v>
      </c>
      <c r="L92" s="142"/>
      <c r="M92" s="11"/>
      <c r="O92" s="709"/>
      <c r="P92" s="8" t="s">
        <v>150</v>
      </c>
      <c r="Q92" s="148">
        <v>7810</v>
      </c>
      <c r="R92" s="148">
        <v>5940</v>
      </c>
      <c r="S92" s="151">
        <v>5005</v>
      </c>
      <c r="T92" s="151">
        <v>2090</v>
      </c>
      <c r="U92" s="151">
        <v>1760</v>
      </c>
      <c r="V92" s="151">
        <v>1430</v>
      </c>
      <c r="W92" s="141" t="s">
        <v>1426</v>
      </c>
      <c r="Y92" s="8" t="s">
        <v>437</v>
      </c>
      <c r="Z92" s="141" t="s">
        <v>1426</v>
      </c>
      <c r="AA92" s="142"/>
      <c r="AB92" s="11"/>
      <c r="AD92" s="155" t="s">
        <v>1596</v>
      </c>
      <c r="AE92" s="159">
        <v>4895</v>
      </c>
    </row>
    <row r="93" spans="1:31" ht="16.5" customHeight="1">
      <c r="A93" s="707"/>
      <c r="B93" s="8" t="s">
        <v>151</v>
      </c>
      <c r="C93" s="9">
        <v>2387</v>
      </c>
      <c r="D93" s="11"/>
      <c r="E93" s="11" t="s">
        <v>161</v>
      </c>
      <c r="F93" s="11" t="s">
        <v>161</v>
      </c>
      <c r="G93" s="11" t="s">
        <v>161</v>
      </c>
      <c r="H93" s="141" t="s">
        <v>358</v>
      </c>
      <c r="J93" s="8" t="s">
        <v>438</v>
      </c>
      <c r="K93" s="141" t="s">
        <v>358</v>
      </c>
      <c r="L93" s="142"/>
      <c r="M93" s="11"/>
      <c r="O93" s="709"/>
      <c r="P93" s="8" t="s">
        <v>151</v>
      </c>
      <c r="Q93" s="148">
        <v>7810</v>
      </c>
      <c r="R93" s="148">
        <v>5940</v>
      </c>
      <c r="S93" s="151">
        <v>5005</v>
      </c>
      <c r="T93" s="151">
        <v>2090</v>
      </c>
      <c r="U93" s="151">
        <v>1760</v>
      </c>
      <c r="V93" s="151">
        <v>1430</v>
      </c>
      <c r="W93" s="141" t="s">
        <v>1426</v>
      </c>
      <c r="Y93" s="8" t="s">
        <v>438</v>
      </c>
      <c r="Z93" s="141" t="s">
        <v>1426</v>
      </c>
      <c r="AA93" s="142"/>
      <c r="AB93" s="11"/>
      <c r="AD93" s="155" t="s">
        <v>1506</v>
      </c>
      <c r="AE93" s="159">
        <v>4895</v>
      </c>
    </row>
    <row r="94" spans="1:31" ht="16.5" customHeight="1">
      <c r="A94" s="707"/>
      <c r="B94" s="8" t="s">
        <v>152</v>
      </c>
      <c r="C94" s="9">
        <v>2387</v>
      </c>
      <c r="D94" s="11"/>
      <c r="E94" s="11" t="s">
        <v>161</v>
      </c>
      <c r="F94" s="11" t="s">
        <v>161</v>
      </c>
      <c r="G94" s="11" t="s">
        <v>161</v>
      </c>
      <c r="H94" s="141" t="s">
        <v>358</v>
      </c>
      <c r="J94" s="8" t="s">
        <v>439</v>
      </c>
      <c r="K94" s="141" t="s">
        <v>358</v>
      </c>
      <c r="L94" s="142"/>
      <c r="M94" s="11"/>
      <c r="O94" s="710"/>
      <c r="P94" s="8" t="s">
        <v>152</v>
      </c>
      <c r="Q94" s="148">
        <v>7810</v>
      </c>
      <c r="R94" s="148">
        <v>5940</v>
      </c>
      <c r="S94" s="151">
        <v>5005</v>
      </c>
      <c r="T94" s="151">
        <v>2090</v>
      </c>
      <c r="U94" s="151">
        <v>1760</v>
      </c>
      <c r="V94" s="151">
        <v>1430</v>
      </c>
      <c r="W94" s="141" t="s">
        <v>1426</v>
      </c>
      <c r="Y94" s="8" t="s">
        <v>439</v>
      </c>
      <c r="Z94" s="141" t="s">
        <v>1426</v>
      </c>
      <c r="AA94" s="142"/>
      <c r="AB94" s="11"/>
      <c r="AD94" s="155" t="s">
        <v>577</v>
      </c>
      <c r="AE94" s="159">
        <v>4895</v>
      </c>
    </row>
    <row r="95" spans="1:31" ht="16.5" customHeight="1">
      <c r="A95" s="707"/>
      <c r="B95" s="8" t="s">
        <v>153</v>
      </c>
      <c r="C95" s="9">
        <v>2387</v>
      </c>
      <c r="D95" s="11"/>
      <c r="E95" s="11" t="s">
        <v>161</v>
      </c>
      <c r="F95" s="11" t="s">
        <v>161</v>
      </c>
      <c r="G95" s="11" t="s">
        <v>161</v>
      </c>
      <c r="H95" s="141" t="s">
        <v>358</v>
      </c>
      <c r="J95" s="8" t="s">
        <v>440</v>
      </c>
      <c r="K95" s="141" t="s">
        <v>358</v>
      </c>
      <c r="L95" s="142"/>
      <c r="M95" s="11"/>
      <c r="O95" s="708" t="s">
        <v>243</v>
      </c>
      <c r="P95" s="8" t="s">
        <v>153</v>
      </c>
      <c r="Q95" s="148">
        <v>8690</v>
      </c>
      <c r="R95" s="148">
        <v>6545</v>
      </c>
      <c r="S95" s="151">
        <v>5500</v>
      </c>
      <c r="T95" s="151">
        <v>2090</v>
      </c>
      <c r="U95" s="151">
        <v>1760</v>
      </c>
      <c r="V95" s="151">
        <v>1430</v>
      </c>
      <c r="W95" s="141" t="s">
        <v>1426</v>
      </c>
      <c r="Y95" s="8" t="s">
        <v>440</v>
      </c>
      <c r="Z95" s="141" t="s">
        <v>1426</v>
      </c>
      <c r="AA95" s="142"/>
      <c r="AB95" s="11"/>
      <c r="AD95" s="155" t="s">
        <v>578</v>
      </c>
      <c r="AE95" s="159">
        <v>3795</v>
      </c>
    </row>
    <row r="96" spans="1:31" ht="16.5" customHeight="1">
      <c r="A96" s="707"/>
      <c r="B96" s="8" t="s">
        <v>154</v>
      </c>
      <c r="C96" s="9">
        <v>2387</v>
      </c>
      <c r="D96" s="11"/>
      <c r="E96" s="11" t="s">
        <v>161</v>
      </c>
      <c r="F96" s="11" t="s">
        <v>161</v>
      </c>
      <c r="G96" s="11" t="s">
        <v>161</v>
      </c>
      <c r="H96" s="141" t="s">
        <v>358</v>
      </c>
      <c r="J96" s="8" t="s">
        <v>441</v>
      </c>
      <c r="K96" s="141" t="s">
        <v>358</v>
      </c>
      <c r="L96" s="142"/>
      <c r="M96" s="11"/>
      <c r="O96" s="710"/>
      <c r="P96" s="8" t="s">
        <v>154</v>
      </c>
      <c r="Q96" s="148">
        <v>8690</v>
      </c>
      <c r="R96" s="148">
        <v>6545</v>
      </c>
      <c r="S96" s="151">
        <v>5500</v>
      </c>
      <c r="T96" s="151">
        <v>2090</v>
      </c>
      <c r="U96" s="151">
        <v>1760</v>
      </c>
      <c r="V96" s="151">
        <v>1430</v>
      </c>
      <c r="W96" s="141" t="s">
        <v>1426</v>
      </c>
      <c r="Y96" s="8" t="s">
        <v>441</v>
      </c>
      <c r="Z96" s="141" t="s">
        <v>1426</v>
      </c>
      <c r="AA96" s="142"/>
      <c r="AB96" s="11"/>
      <c r="AD96" s="107" t="s">
        <v>579</v>
      </c>
      <c r="AE96" s="160">
        <v>3245</v>
      </c>
    </row>
    <row r="97" spans="1:31" ht="16.5" customHeight="1">
      <c r="A97" s="7" t="s">
        <v>46</v>
      </c>
      <c r="B97" s="8" t="s">
        <v>46</v>
      </c>
      <c r="C97" s="9">
        <v>2475</v>
      </c>
      <c r="D97" s="11"/>
      <c r="E97" s="11"/>
      <c r="F97" s="11"/>
      <c r="G97" s="11" t="s">
        <v>161</v>
      </c>
      <c r="H97" s="141" t="s">
        <v>358</v>
      </c>
      <c r="J97" s="8" t="s">
        <v>442</v>
      </c>
      <c r="K97" s="141" t="s">
        <v>358</v>
      </c>
      <c r="L97" s="142"/>
      <c r="M97" s="11"/>
      <c r="O97" s="7" t="s">
        <v>46</v>
      </c>
      <c r="P97" s="8" t="s">
        <v>46</v>
      </c>
      <c r="Q97" s="148"/>
      <c r="R97" s="148"/>
      <c r="S97" s="151"/>
      <c r="T97" s="151"/>
      <c r="U97" s="151"/>
      <c r="V97" s="151"/>
      <c r="W97" s="141" t="s">
        <v>1426</v>
      </c>
      <c r="Y97" s="8" t="s">
        <v>442</v>
      </c>
      <c r="Z97" s="141" t="s">
        <v>1426</v>
      </c>
      <c r="AA97" s="142"/>
      <c r="AB97" s="11"/>
      <c r="AD97" s="107" t="s">
        <v>580</v>
      </c>
      <c r="AE97" s="160">
        <v>3245</v>
      </c>
    </row>
    <row r="98" spans="1:31" ht="16.5" customHeight="1">
      <c r="J98" s="8" t="s">
        <v>443</v>
      </c>
      <c r="K98" s="141" t="s">
        <v>358</v>
      </c>
      <c r="L98" s="142"/>
      <c r="M98" s="11"/>
      <c r="Y98" s="8" t="s">
        <v>443</v>
      </c>
      <c r="Z98" s="141" t="s">
        <v>1426</v>
      </c>
      <c r="AA98" s="142"/>
      <c r="AB98" s="11"/>
      <c r="AD98" s="107" t="s">
        <v>581</v>
      </c>
      <c r="AE98" s="160">
        <v>3245</v>
      </c>
    </row>
    <row r="99" spans="1:31" ht="16.5" customHeight="1">
      <c r="J99" s="8" t="s">
        <v>455</v>
      </c>
      <c r="K99" s="141" t="s">
        <v>358</v>
      </c>
      <c r="L99" s="142"/>
      <c r="M99" s="11"/>
      <c r="Y99" s="8" t="s">
        <v>455</v>
      </c>
      <c r="Z99" s="141" t="s">
        <v>1426</v>
      </c>
      <c r="AA99" s="142"/>
      <c r="AB99" s="11"/>
      <c r="AD99" s="156" t="s">
        <v>582</v>
      </c>
      <c r="AE99" s="161">
        <v>1705</v>
      </c>
    </row>
    <row r="100" spans="1:31" ht="16.5" customHeight="1">
      <c r="J100" s="8" t="s">
        <v>444</v>
      </c>
      <c r="K100" s="141" t="s">
        <v>358</v>
      </c>
      <c r="L100" s="142"/>
      <c r="M100" s="11"/>
      <c r="Y100" s="8" t="s">
        <v>444</v>
      </c>
      <c r="Z100" s="141" t="s">
        <v>1426</v>
      </c>
      <c r="AA100" s="142"/>
      <c r="AB100" s="11"/>
      <c r="AD100" s="156" t="s">
        <v>583</v>
      </c>
      <c r="AE100" s="161">
        <v>1705</v>
      </c>
    </row>
    <row r="101" spans="1:31" ht="16.5" customHeight="1">
      <c r="J101" s="8" t="s">
        <v>445</v>
      </c>
      <c r="K101" s="141" t="s">
        <v>358</v>
      </c>
      <c r="L101" s="142"/>
      <c r="M101" s="11"/>
      <c r="Y101" s="8" t="s">
        <v>445</v>
      </c>
      <c r="Z101" s="141" t="s">
        <v>1426</v>
      </c>
      <c r="AA101" s="142"/>
      <c r="AB101" s="11"/>
      <c r="AD101" s="157" t="s">
        <v>584</v>
      </c>
      <c r="AE101" s="162">
        <v>1375</v>
      </c>
    </row>
    <row r="102" spans="1:31" ht="16.5" customHeight="1">
      <c r="J102" s="8" t="s">
        <v>446</v>
      </c>
      <c r="K102" s="141" t="s">
        <v>358</v>
      </c>
      <c r="L102" s="142"/>
      <c r="M102" s="11"/>
      <c r="Y102" s="8" t="s">
        <v>446</v>
      </c>
      <c r="Z102" s="141" t="s">
        <v>1426</v>
      </c>
      <c r="AA102" s="142"/>
      <c r="AB102" s="11"/>
      <c r="AD102" s="158" t="s">
        <v>585</v>
      </c>
      <c r="AE102" s="163">
        <v>1045</v>
      </c>
    </row>
    <row r="103" spans="1:31" ht="16.5" customHeight="1">
      <c r="J103" s="8" t="s">
        <v>447</v>
      </c>
      <c r="K103" s="141" t="s">
        <v>358</v>
      </c>
      <c r="L103" s="142"/>
      <c r="M103" s="11"/>
      <c r="Y103" s="8" t="s">
        <v>447</v>
      </c>
      <c r="Z103" s="141" t="s">
        <v>1426</v>
      </c>
      <c r="AA103" s="142"/>
      <c r="AB103" s="11"/>
      <c r="AD103" s="155" t="s">
        <v>1597</v>
      </c>
      <c r="AE103" s="159">
        <v>4895</v>
      </c>
    </row>
    <row r="104" spans="1:31" ht="16.5" customHeight="1">
      <c r="J104" s="8" t="s">
        <v>448</v>
      </c>
      <c r="K104" s="141" t="s">
        <v>358</v>
      </c>
      <c r="L104" s="142"/>
      <c r="M104" s="11"/>
      <c r="Y104" s="8" t="s">
        <v>448</v>
      </c>
      <c r="Z104" s="141" t="s">
        <v>1426</v>
      </c>
      <c r="AA104" s="142"/>
      <c r="AB104" s="11"/>
      <c r="AD104" s="155" t="s">
        <v>1507</v>
      </c>
      <c r="AE104" s="159">
        <v>4895</v>
      </c>
    </row>
    <row r="105" spans="1:31" ht="16.5" customHeight="1">
      <c r="J105" s="8" t="s">
        <v>449</v>
      </c>
      <c r="K105" s="141" t="s">
        <v>358</v>
      </c>
      <c r="L105" s="142"/>
      <c r="M105" s="11"/>
      <c r="Y105" s="8" t="s">
        <v>449</v>
      </c>
      <c r="Z105" s="141" t="s">
        <v>1426</v>
      </c>
      <c r="AA105" s="142"/>
      <c r="AB105" s="11"/>
      <c r="AD105" s="155" t="s">
        <v>586</v>
      </c>
      <c r="AE105" s="159">
        <v>4895</v>
      </c>
    </row>
    <row r="106" spans="1:31" ht="16.5" customHeight="1">
      <c r="J106" s="8" t="s">
        <v>450</v>
      </c>
      <c r="K106" s="141" t="s">
        <v>358</v>
      </c>
      <c r="L106" s="142"/>
      <c r="M106" s="11"/>
      <c r="Y106" s="8" t="s">
        <v>450</v>
      </c>
      <c r="Z106" s="141" t="s">
        <v>1426</v>
      </c>
      <c r="AA106" s="142"/>
      <c r="AB106" s="11"/>
      <c r="AD106" s="155" t="s">
        <v>587</v>
      </c>
      <c r="AE106" s="159">
        <v>3795</v>
      </c>
    </row>
    <row r="107" spans="1:31" ht="16.5" customHeight="1">
      <c r="J107" s="8" t="s">
        <v>456</v>
      </c>
      <c r="K107" s="141" t="s">
        <v>358</v>
      </c>
      <c r="L107" s="142"/>
      <c r="M107" s="11"/>
      <c r="Y107" s="8" t="s">
        <v>456</v>
      </c>
      <c r="Z107" s="141" t="s">
        <v>1426</v>
      </c>
      <c r="AA107" s="142"/>
      <c r="AB107" s="11"/>
      <c r="AD107" s="107" t="s">
        <v>588</v>
      </c>
      <c r="AE107" s="160">
        <v>3245</v>
      </c>
    </row>
    <row r="108" spans="1:31" ht="16.5" customHeight="1">
      <c r="J108" s="8" t="s">
        <v>451</v>
      </c>
      <c r="K108" s="141" t="s">
        <v>358</v>
      </c>
      <c r="L108" s="142"/>
      <c r="M108" s="11"/>
      <c r="Y108" s="8" t="s">
        <v>451</v>
      </c>
      <c r="Z108" s="141" t="s">
        <v>1426</v>
      </c>
      <c r="AA108" s="142"/>
      <c r="AB108" s="11"/>
      <c r="AD108" s="107" t="s">
        <v>589</v>
      </c>
      <c r="AE108" s="160">
        <v>3245</v>
      </c>
    </row>
    <row r="109" spans="1:31" ht="16.5" customHeight="1">
      <c r="J109" s="8" t="s">
        <v>452</v>
      </c>
      <c r="K109" s="141" t="s">
        <v>358</v>
      </c>
      <c r="L109" s="142"/>
      <c r="M109" s="11"/>
      <c r="Y109" s="8" t="s">
        <v>452</v>
      </c>
      <c r="Z109" s="141" t="s">
        <v>1426</v>
      </c>
      <c r="AA109" s="142"/>
      <c r="AB109" s="11"/>
      <c r="AD109" s="107" t="s">
        <v>590</v>
      </c>
      <c r="AE109" s="160">
        <v>3245</v>
      </c>
    </row>
    <row r="110" spans="1:31" ht="16.5" customHeight="1">
      <c r="J110" s="8" t="s">
        <v>457</v>
      </c>
      <c r="K110" s="141" t="s">
        <v>358</v>
      </c>
      <c r="L110" s="142"/>
      <c r="M110" s="11"/>
      <c r="Y110" s="8" t="s">
        <v>457</v>
      </c>
      <c r="Z110" s="141" t="s">
        <v>1426</v>
      </c>
      <c r="AA110" s="142"/>
      <c r="AB110" s="11"/>
      <c r="AD110" s="156" t="s">
        <v>591</v>
      </c>
      <c r="AE110" s="161">
        <v>1705</v>
      </c>
    </row>
    <row r="111" spans="1:31" ht="16.5" customHeight="1">
      <c r="J111" s="8" t="s">
        <v>453</v>
      </c>
      <c r="K111" s="141" t="s">
        <v>358</v>
      </c>
      <c r="L111" s="142"/>
      <c r="M111" s="11"/>
      <c r="Y111" s="8" t="s">
        <v>453</v>
      </c>
      <c r="Z111" s="141" t="s">
        <v>1426</v>
      </c>
      <c r="AA111" s="142"/>
      <c r="AB111" s="11"/>
      <c r="AD111" s="156" t="s">
        <v>592</v>
      </c>
      <c r="AE111" s="161">
        <v>1705</v>
      </c>
    </row>
    <row r="112" spans="1:31" ht="16.5" customHeight="1">
      <c r="J112" s="8" t="s">
        <v>454</v>
      </c>
      <c r="K112" s="141" t="s">
        <v>358</v>
      </c>
      <c r="L112" s="142"/>
      <c r="M112" s="11"/>
      <c r="Y112" s="8" t="s">
        <v>454</v>
      </c>
      <c r="Z112" s="141" t="s">
        <v>1426</v>
      </c>
      <c r="AA112" s="142"/>
      <c r="AB112" s="11"/>
      <c r="AD112" s="157" t="s">
        <v>593</v>
      </c>
      <c r="AE112" s="162">
        <v>1375</v>
      </c>
    </row>
    <row r="113" spans="10:31" ht="16.5" customHeight="1">
      <c r="J113" s="8" t="s">
        <v>397</v>
      </c>
      <c r="K113" s="141" t="s">
        <v>358</v>
      </c>
      <c r="L113" s="142"/>
      <c r="M113" s="11"/>
      <c r="Y113" s="8" t="s">
        <v>397</v>
      </c>
      <c r="Z113" s="141" t="s">
        <v>1426</v>
      </c>
      <c r="AA113" s="142"/>
      <c r="AB113" s="11"/>
      <c r="AD113" s="158" t="s">
        <v>594</v>
      </c>
      <c r="AE113" s="163">
        <v>1045</v>
      </c>
    </row>
    <row r="114" spans="10:31" ht="16.5" customHeight="1">
      <c r="J114" s="8" t="s">
        <v>398</v>
      </c>
      <c r="K114" s="141" t="s">
        <v>358</v>
      </c>
      <c r="L114" s="142"/>
      <c r="M114" s="11"/>
      <c r="Y114" s="8" t="s">
        <v>398</v>
      </c>
      <c r="Z114" s="141" t="s">
        <v>1426</v>
      </c>
      <c r="AA114" s="142"/>
      <c r="AB114" s="11"/>
      <c r="AD114" s="155" t="s">
        <v>1598</v>
      </c>
      <c r="AE114" s="159">
        <v>4895</v>
      </c>
    </row>
    <row r="115" spans="10:31" ht="16.5" customHeight="1">
      <c r="J115" s="8" t="s">
        <v>458</v>
      </c>
      <c r="K115" s="141" t="s">
        <v>358</v>
      </c>
      <c r="L115" s="142"/>
      <c r="M115" s="11"/>
      <c r="Y115" s="8" t="s">
        <v>458</v>
      </c>
      <c r="Z115" s="141" t="s">
        <v>1426</v>
      </c>
      <c r="AA115" s="142"/>
      <c r="AB115" s="11"/>
      <c r="AD115" s="155" t="s">
        <v>1508</v>
      </c>
      <c r="AE115" s="159">
        <v>4895</v>
      </c>
    </row>
    <row r="116" spans="10:31" ht="16.5" customHeight="1">
      <c r="J116" s="8" t="s">
        <v>400</v>
      </c>
      <c r="K116" s="141" t="s">
        <v>358</v>
      </c>
      <c r="L116" s="142"/>
      <c r="M116" s="11"/>
      <c r="Y116" s="8" t="s">
        <v>400</v>
      </c>
      <c r="Z116" s="141" t="s">
        <v>1426</v>
      </c>
      <c r="AA116" s="142"/>
      <c r="AB116" s="11"/>
      <c r="AD116" s="155" t="s">
        <v>595</v>
      </c>
      <c r="AE116" s="159">
        <v>4895</v>
      </c>
    </row>
    <row r="117" spans="10:31" ht="16.5" customHeight="1">
      <c r="J117" s="8" t="s">
        <v>401</v>
      </c>
      <c r="K117" s="141" t="s">
        <v>358</v>
      </c>
      <c r="L117" s="142"/>
      <c r="M117" s="11"/>
      <c r="Y117" s="8" t="s">
        <v>401</v>
      </c>
      <c r="Z117" s="141" t="s">
        <v>1426</v>
      </c>
      <c r="AA117" s="142"/>
      <c r="AB117" s="11"/>
      <c r="AD117" s="155" t="s">
        <v>596</v>
      </c>
      <c r="AE117" s="159">
        <v>3795</v>
      </c>
    </row>
    <row r="118" spans="10:31" ht="16.5" customHeight="1">
      <c r="J118" s="8" t="s">
        <v>459</v>
      </c>
      <c r="K118" s="141" t="s">
        <v>358</v>
      </c>
      <c r="L118" s="142"/>
      <c r="M118" s="11"/>
      <c r="Y118" s="8" t="s">
        <v>459</v>
      </c>
      <c r="Z118" s="141" t="s">
        <v>1426</v>
      </c>
      <c r="AA118" s="142"/>
      <c r="AB118" s="11"/>
      <c r="AD118" s="107" t="s">
        <v>597</v>
      </c>
      <c r="AE118" s="160">
        <v>3245</v>
      </c>
    </row>
    <row r="119" spans="10:31" ht="16.5" customHeight="1">
      <c r="J119" s="8" t="s">
        <v>460</v>
      </c>
      <c r="K119" s="141" t="s">
        <v>358</v>
      </c>
      <c r="L119" s="142"/>
      <c r="M119" s="11"/>
      <c r="Y119" s="8" t="s">
        <v>460</v>
      </c>
      <c r="Z119" s="141" t="s">
        <v>1426</v>
      </c>
      <c r="AA119" s="142"/>
      <c r="AB119" s="11"/>
      <c r="AD119" s="107" t="s">
        <v>598</v>
      </c>
      <c r="AE119" s="160">
        <v>3245</v>
      </c>
    </row>
    <row r="120" spans="10:31" ht="16.5" customHeight="1">
      <c r="J120" s="8" t="s">
        <v>461</v>
      </c>
      <c r="K120" s="141" t="s">
        <v>358</v>
      </c>
      <c r="L120" s="142"/>
      <c r="M120" s="11"/>
      <c r="Y120" s="8" t="s">
        <v>461</v>
      </c>
      <c r="Z120" s="141" t="s">
        <v>1426</v>
      </c>
      <c r="AA120" s="142"/>
      <c r="AB120" s="11"/>
      <c r="AD120" s="107" t="s">
        <v>599</v>
      </c>
      <c r="AE120" s="160">
        <v>3245</v>
      </c>
    </row>
    <row r="121" spans="10:31" ht="16.5" customHeight="1">
      <c r="J121" s="8" t="s">
        <v>462</v>
      </c>
      <c r="K121" s="141" t="s">
        <v>358</v>
      </c>
      <c r="L121" s="142"/>
      <c r="M121" s="11"/>
      <c r="Y121" s="8" t="s">
        <v>462</v>
      </c>
      <c r="Z121" s="141" t="s">
        <v>1426</v>
      </c>
      <c r="AA121" s="142"/>
      <c r="AB121" s="11"/>
      <c r="AD121" s="156" t="s">
        <v>600</v>
      </c>
      <c r="AE121" s="161">
        <v>1705</v>
      </c>
    </row>
    <row r="122" spans="10:31" ht="16.5" customHeight="1">
      <c r="J122" s="8" t="s">
        <v>463</v>
      </c>
      <c r="K122" s="141" t="s">
        <v>358</v>
      </c>
      <c r="L122" s="142"/>
      <c r="M122" s="11"/>
      <c r="Y122" s="8" t="s">
        <v>463</v>
      </c>
      <c r="Z122" s="141" t="s">
        <v>1426</v>
      </c>
      <c r="AA122" s="142"/>
      <c r="AB122" s="11"/>
      <c r="AD122" s="156" t="s">
        <v>601</v>
      </c>
      <c r="AE122" s="161">
        <v>1705</v>
      </c>
    </row>
    <row r="123" spans="10:31" ht="16.5" customHeight="1">
      <c r="J123" s="8" t="s">
        <v>407</v>
      </c>
      <c r="K123" s="141" t="s">
        <v>358</v>
      </c>
      <c r="L123" s="142"/>
      <c r="M123" s="11"/>
      <c r="Y123" s="8" t="s">
        <v>407</v>
      </c>
      <c r="Z123" s="141" t="s">
        <v>1426</v>
      </c>
      <c r="AA123" s="142"/>
      <c r="AB123" s="11"/>
      <c r="AD123" s="157" t="s">
        <v>602</v>
      </c>
      <c r="AE123" s="162">
        <v>1375</v>
      </c>
    </row>
    <row r="124" spans="10:31" ht="16.5" customHeight="1">
      <c r="J124" s="8" t="s">
        <v>464</v>
      </c>
      <c r="K124" s="141" t="s">
        <v>358</v>
      </c>
      <c r="L124" s="142"/>
      <c r="M124" s="11"/>
      <c r="Y124" s="8" t="s">
        <v>464</v>
      </c>
      <c r="Z124" s="141" t="s">
        <v>1426</v>
      </c>
      <c r="AA124" s="142"/>
      <c r="AB124" s="11"/>
      <c r="AD124" s="158" t="s">
        <v>603</v>
      </c>
      <c r="AE124" s="163">
        <v>1045</v>
      </c>
    </row>
    <row r="125" spans="10:31" ht="16.5" customHeight="1">
      <c r="J125" s="8" t="s">
        <v>465</v>
      </c>
      <c r="K125" s="141" t="s">
        <v>358</v>
      </c>
      <c r="L125" s="142"/>
      <c r="M125" s="11"/>
      <c r="Y125" s="8" t="s">
        <v>465</v>
      </c>
      <c r="Z125" s="141" t="s">
        <v>1426</v>
      </c>
      <c r="AA125" s="142"/>
      <c r="AB125" s="11"/>
      <c r="AD125" s="155" t="s">
        <v>1599</v>
      </c>
      <c r="AE125" s="159">
        <v>4895</v>
      </c>
    </row>
    <row r="126" spans="10:31" ht="16.5" customHeight="1">
      <c r="AD126" s="155" t="s">
        <v>1509</v>
      </c>
      <c r="AE126" s="159">
        <v>4895</v>
      </c>
    </row>
    <row r="127" spans="10:31" ht="16.5" customHeight="1">
      <c r="AD127" s="155" t="s">
        <v>604</v>
      </c>
      <c r="AE127" s="159">
        <v>4895</v>
      </c>
    </row>
    <row r="128" spans="10:31" ht="16.5" customHeight="1">
      <c r="AD128" s="155" t="s">
        <v>605</v>
      </c>
      <c r="AE128" s="159">
        <v>3795</v>
      </c>
    </row>
    <row r="129" spans="30:31" ht="16.5" customHeight="1">
      <c r="AD129" s="107" t="s">
        <v>606</v>
      </c>
      <c r="AE129" s="160">
        <v>3245</v>
      </c>
    </row>
    <row r="130" spans="30:31" ht="16.5" customHeight="1">
      <c r="AD130" s="107" t="s">
        <v>607</v>
      </c>
      <c r="AE130" s="160">
        <v>3245</v>
      </c>
    </row>
    <row r="131" spans="30:31" ht="16.5" customHeight="1">
      <c r="AD131" s="107" t="s">
        <v>608</v>
      </c>
      <c r="AE131" s="160">
        <v>3245</v>
      </c>
    </row>
    <row r="132" spans="30:31" ht="16.5" customHeight="1">
      <c r="AD132" s="156" t="s">
        <v>609</v>
      </c>
      <c r="AE132" s="161">
        <v>1705</v>
      </c>
    </row>
    <row r="133" spans="30:31" ht="16.5" customHeight="1">
      <c r="AD133" s="156" t="s">
        <v>610</v>
      </c>
      <c r="AE133" s="161">
        <v>1705</v>
      </c>
    </row>
    <row r="134" spans="30:31" ht="16.5" customHeight="1">
      <c r="AD134" s="157" t="s">
        <v>611</v>
      </c>
      <c r="AE134" s="162">
        <v>1375</v>
      </c>
    </row>
    <row r="135" spans="30:31" ht="16.5" customHeight="1">
      <c r="AD135" s="158" t="s">
        <v>612</v>
      </c>
      <c r="AE135" s="163">
        <v>1045</v>
      </c>
    </row>
    <row r="136" spans="30:31" ht="16.5" customHeight="1">
      <c r="AD136" s="155" t="s">
        <v>1600</v>
      </c>
      <c r="AE136" s="159">
        <v>4895</v>
      </c>
    </row>
    <row r="137" spans="30:31" ht="16.5" customHeight="1">
      <c r="AD137" s="155" t="s">
        <v>1510</v>
      </c>
      <c r="AE137" s="159">
        <v>4895</v>
      </c>
    </row>
    <row r="138" spans="30:31" ht="16.5" customHeight="1">
      <c r="AD138" s="155" t="s">
        <v>504</v>
      </c>
      <c r="AE138" s="159">
        <v>4895</v>
      </c>
    </row>
    <row r="139" spans="30:31" ht="16.5" customHeight="1">
      <c r="AD139" s="155" t="s">
        <v>505</v>
      </c>
      <c r="AE139" s="159">
        <v>3795</v>
      </c>
    </row>
    <row r="140" spans="30:31" ht="16.5" customHeight="1">
      <c r="AD140" s="107" t="s">
        <v>506</v>
      </c>
      <c r="AE140" s="160">
        <v>3245</v>
      </c>
    </row>
    <row r="141" spans="30:31" ht="16.5" customHeight="1">
      <c r="AD141" s="107" t="s">
        <v>507</v>
      </c>
      <c r="AE141" s="160">
        <v>3245</v>
      </c>
    </row>
    <row r="142" spans="30:31" ht="16.5" customHeight="1">
      <c r="AD142" s="107" t="s">
        <v>508</v>
      </c>
      <c r="AE142" s="160">
        <v>3245</v>
      </c>
    </row>
    <row r="143" spans="30:31" ht="16.5" customHeight="1">
      <c r="AD143" s="156" t="s">
        <v>509</v>
      </c>
      <c r="AE143" s="161">
        <v>1705</v>
      </c>
    </row>
    <row r="144" spans="30:31" ht="16.5" customHeight="1">
      <c r="AD144" s="156" t="s">
        <v>510</v>
      </c>
      <c r="AE144" s="161">
        <v>1705</v>
      </c>
    </row>
    <row r="145" spans="30:31" ht="16.5" customHeight="1">
      <c r="AD145" s="157" t="s">
        <v>511</v>
      </c>
      <c r="AE145" s="162">
        <v>1375</v>
      </c>
    </row>
    <row r="146" spans="30:31" ht="16.5" customHeight="1">
      <c r="AD146" s="158" t="s">
        <v>512</v>
      </c>
      <c r="AE146" s="163">
        <v>1045</v>
      </c>
    </row>
    <row r="147" spans="30:31" ht="16.5" customHeight="1">
      <c r="AD147" s="155" t="s">
        <v>1601</v>
      </c>
      <c r="AE147" s="159">
        <v>4895</v>
      </c>
    </row>
    <row r="148" spans="30:31" ht="16.5" customHeight="1">
      <c r="AD148" s="155" t="s">
        <v>1511</v>
      </c>
      <c r="AE148" s="159">
        <v>4895</v>
      </c>
    </row>
    <row r="149" spans="30:31" ht="16.5" customHeight="1">
      <c r="AD149" s="155" t="s">
        <v>613</v>
      </c>
      <c r="AE149" s="159">
        <v>4895</v>
      </c>
    </row>
    <row r="150" spans="30:31" ht="16.5" customHeight="1">
      <c r="AD150" s="155" t="s">
        <v>614</v>
      </c>
      <c r="AE150" s="159">
        <v>3795</v>
      </c>
    </row>
    <row r="151" spans="30:31" ht="16.5" customHeight="1">
      <c r="AD151" s="107" t="s">
        <v>615</v>
      </c>
      <c r="AE151" s="160">
        <v>3245</v>
      </c>
    </row>
    <row r="152" spans="30:31" ht="16.5" customHeight="1">
      <c r="AD152" s="107" t="s">
        <v>616</v>
      </c>
      <c r="AE152" s="160">
        <v>3245</v>
      </c>
    </row>
    <row r="153" spans="30:31" ht="16.5" customHeight="1">
      <c r="AD153" s="107" t="s">
        <v>617</v>
      </c>
      <c r="AE153" s="160">
        <v>3245</v>
      </c>
    </row>
    <row r="154" spans="30:31" ht="16.5" customHeight="1">
      <c r="AD154" s="156" t="s">
        <v>618</v>
      </c>
      <c r="AE154" s="161">
        <v>1705</v>
      </c>
    </row>
    <row r="155" spans="30:31" ht="16.5" customHeight="1">
      <c r="AD155" s="156" t="s">
        <v>619</v>
      </c>
      <c r="AE155" s="161">
        <v>1705</v>
      </c>
    </row>
    <row r="156" spans="30:31" ht="16.5" customHeight="1">
      <c r="AD156" s="157" t="s">
        <v>620</v>
      </c>
      <c r="AE156" s="162">
        <v>1375</v>
      </c>
    </row>
    <row r="157" spans="30:31" ht="16.5" customHeight="1">
      <c r="AD157" s="158" t="s">
        <v>621</v>
      </c>
      <c r="AE157" s="163">
        <v>1045</v>
      </c>
    </row>
    <row r="158" spans="30:31" ht="16.5" customHeight="1">
      <c r="AD158" s="155" t="s">
        <v>1602</v>
      </c>
      <c r="AE158" s="159">
        <v>6380</v>
      </c>
    </row>
    <row r="159" spans="30:31" ht="16.5" customHeight="1">
      <c r="AD159" s="155" t="s">
        <v>1512</v>
      </c>
      <c r="AE159" s="159">
        <v>6380</v>
      </c>
    </row>
    <row r="160" spans="30:31" ht="16.5" customHeight="1">
      <c r="AD160" s="155" t="s">
        <v>622</v>
      </c>
      <c r="AE160" s="159">
        <v>6380</v>
      </c>
    </row>
    <row r="161" spans="30:31" ht="16.5" customHeight="1">
      <c r="AD161" s="155" t="s">
        <v>623</v>
      </c>
      <c r="AE161" s="159">
        <v>4895</v>
      </c>
    </row>
    <row r="162" spans="30:31" ht="16.5" customHeight="1">
      <c r="AD162" s="107" t="s">
        <v>624</v>
      </c>
      <c r="AE162" s="160">
        <v>4180</v>
      </c>
    </row>
    <row r="163" spans="30:31" ht="16.5" customHeight="1">
      <c r="AD163" s="107" t="s">
        <v>625</v>
      </c>
      <c r="AE163" s="160">
        <v>4180</v>
      </c>
    </row>
    <row r="164" spans="30:31" ht="16.5" customHeight="1">
      <c r="AD164" s="107" t="s">
        <v>626</v>
      </c>
      <c r="AE164" s="160">
        <v>4180</v>
      </c>
    </row>
    <row r="165" spans="30:31" ht="16.5" customHeight="1">
      <c r="AD165" s="156" t="s">
        <v>627</v>
      </c>
      <c r="AE165" s="161">
        <v>1705</v>
      </c>
    </row>
    <row r="166" spans="30:31" ht="16.5" customHeight="1">
      <c r="AD166" s="156" t="s">
        <v>628</v>
      </c>
      <c r="AE166" s="161">
        <v>1705</v>
      </c>
    </row>
    <row r="167" spans="30:31" ht="16.5" customHeight="1">
      <c r="AD167" s="157" t="s">
        <v>629</v>
      </c>
      <c r="AE167" s="162">
        <v>1320</v>
      </c>
    </row>
    <row r="168" spans="30:31" ht="16.5" customHeight="1">
      <c r="AD168" s="158" t="s">
        <v>630</v>
      </c>
      <c r="AE168" s="163">
        <v>1045</v>
      </c>
    </row>
    <row r="169" spans="30:31" ht="16.5" customHeight="1">
      <c r="AD169" s="155" t="s">
        <v>1603</v>
      </c>
      <c r="AE169" s="159">
        <v>6380</v>
      </c>
    </row>
    <row r="170" spans="30:31" ht="16.5" customHeight="1">
      <c r="AD170" s="155" t="s">
        <v>1513</v>
      </c>
      <c r="AE170" s="159">
        <v>6380</v>
      </c>
    </row>
    <row r="171" spans="30:31" ht="16.5" customHeight="1">
      <c r="AD171" s="155" t="s">
        <v>631</v>
      </c>
      <c r="AE171" s="159">
        <v>6380</v>
      </c>
    </row>
    <row r="172" spans="30:31" ht="16.5" customHeight="1">
      <c r="AD172" s="155" t="s">
        <v>632</v>
      </c>
      <c r="AE172" s="159">
        <v>4895</v>
      </c>
    </row>
    <row r="173" spans="30:31" ht="16.5" customHeight="1">
      <c r="AD173" s="107" t="s">
        <v>633</v>
      </c>
      <c r="AE173" s="160">
        <v>4180</v>
      </c>
    </row>
    <row r="174" spans="30:31" ht="16.5" customHeight="1">
      <c r="AD174" s="107" t="s">
        <v>634</v>
      </c>
      <c r="AE174" s="160">
        <v>4180</v>
      </c>
    </row>
    <row r="175" spans="30:31" ht="16.5" customHeight="1">
      <c r="AD175" s="107" t="s">
        <v>635</v>
      </c>
      <c r="AE175" s="160">
        <v>4180</v>
      </c>
    </row>
    <row r="176" spans="30:31" ht="16.5" customHeight="1">
      <c r="AD176" s="156" t="s">
        <v>636</v>
      </c>
      <c r="AE176" s="161">
        <v>1705</v>
      </c>
    </row>
    <row r="177" spans="30:31" ht="16.5" customHeight="1">
      <c r="AD177" s="156" t="s">
        <v>637</v>
      </c>
      <c r="AE177" s="161">
        <v>1705</v>
      </c>
    </row>
    <row r="178" spans="30:31" ht="16.5" customHeight="1">
      <c r="AD178" s="157" t="s">
        <v>638</v>
      </c>
      <c r="AE178" s="162">
        <v>1320</v>
      </c>
    </row>
    <row r="179" spans="30:31" ht="16.5" customHeight="1">
      <c r="AD179" s="158" t="s">
        <v>639</v>
      </c>
      <c r="AE179" s="163">
        <v>1045</v>
      </c>
    </row>
    <row r="180" spans="30:31" ht="16.5" customHeight="1">
      <c r="AD180" s="155" t="s">
        <v>1604</v>
      </c>
      <c r="AE180" s="159">
        <v>6380</v>
      </c>
    </row>
    <row r="181" spans="30:31" ht="16.5" customHeight="1">
      <c r="AD181" s="155" t="s">
        <v>1514</v>
      </c>
      <c r="AE181" s="159">
        <v>6380</v>
      </c>
    </row>
    <row r="182" spans="30:31" ht="16.5" customHeight="1">
      <c r="AD182" s="155" t="s">
        <v>640</v>
      </c>
      <c r="AE182" s="159">
        <v>6380</v>
      </c>
    </row>
    <row r="183" spans="30:31" ht="16.5" customHeight="1">
      <c r="AD183" s="155" t="s">
        <v>641</v>
      </c>
      <c r="AE183" s="159">
        <v>4895</v>
      </c>
    </row>
    <row r="184" spans="30:31" ht="16.5" customHeight="1">
      <c r="AD184" s="107" t="s">
        <v>642</v>
      </c>
      <c r="AE184" s="160">
        <v>4180</v>
      </c>
    </row>
    <row r="185" spans="30:31" ht="16.5" customHeight="1">
      <c r="AD185" s="107" t="s">
        <v>643</v>
      </c>
      <c r="AE185" s="160">
        <v>4180</v>
      </c>
    </row>
    <row r="186" spans="30:31" ht="16.5" customHeight="1">
      <c r="AD186" s="107" t="s">
        <v>644</v>
      </c>
      <c r="AE186" s="160">
        <v>4180</v>
      </c>
    </row>
    <row r="187" spans="30:31" ht="16.5" customHeight="1">
      <c r="AD187" s="156" t="s">
        <v>645</v>
      </c>
      <c r="AE187" s="161">
        <v>1705</v>
      </c>
    </row>
    <row r="188" spans="30:31" ht="16.5" customHeight="1">
      <c r="AD188" s="156" t="s">
        <v>646</v>
      </c>
      <c r="AE188" s="161">
        <v>1705</v>
      </c>
    </row>
    <row r="189" spans="30:31" ht="16.5" customHeight="1">
      <c r="AD189" s="157" t="s">
        <v>647</v>
      </c>
      <c r="AE189" s="162">
        <v>1320</v>
      </c>
    </row>
    <row r="190" spans="30:31" ht="16.5" customHeight="1">
      <c r="AD190" s="158" t="s">
        <v>648</v>
      </c>
      <c r="AE190" s="163">
        <v>1045</v>
      </c>
    </row>
    <row r="191" spans="30:31" ht="16.5" customHeight="1">
      <c r="AD191" s="155" t="s">
        <v>1605</v>
      </c>
      <c r="AE191" s="159">
        <v>6380</v>
      </c>
    </row>
    <row r="192" spans="30:31" ht="16.5" customHeight="1">
      <c r="AD192" s="155" t="s">
        <v>1515</v>
      </c>
      <c r="AE192" s="159">
        <v>6380</v>
      </c>
    </row>
    <row r="193" spans="30:31" ht="16.5" customHeight="1">
      <c r="AD193" s="155" t="s">
        <v>649</v>
      </c>
      <c r="AE193" s="159">
        <v>6380</v>
      </c>
    </row>
    <row r="194" spans="30:31" ht="16.5" customHeight="1">
      <c r="AD194" s="155" t="s">
        <v>650</v>
      </c>
      <c r="AE194" s="159">
        <v>4895</v>
      </c>
    </row>
    <row r="195" spans="30:31" ht="16.5" customHeight="1">
      <c r="AD195" s="107" t="s">
        <v>651</v>
      </c>
      <c r="AE195" s="160">
        <v>4180</v>
      </c>
    </row>
    <row r="196" spans="30:31" ht="16.5" customHeight="1">
      <c r="AD196" s="107" t="s">
        <v>652</v>
      </c>
      <c r="AE196" s="160">
        <v>4180</v>
      </c>
    </row>
    <row r="197" spans="30:31" ht="16.5" customHeight="1">
      <c r="AD197" s="107" t="s">
        <v>653</v>
      </c>
      <c r="AE197" s="160">
        <v>4180</v>
      </c>
    </row>
    <row r="198" spans="30:31" ht="16.5" customHeight="1">
      <c r="AD198" s="156" t="s">
        <v>654</v>
      </c>
      <c r="AE198" s="161">
        <v>1705</v>
      </c>
    </row>
    <row r="199" spans="30:31" ht="16.5" customHeight="1">
      <c r="AD199" s="156" t="s">
        <v>655</v>
      </c>
      <c r="AE199" s="161">
        <v>1705</v>
      </c>
    </row>
    <row r="200" spans="30:31" ht="16.5" customHeight="1">
      <c r="AD200" s="157" t="s">
        <v>656</v>
      </c>
      <c r="AE200" s="162">
        <v>1320</v>
      </c>
    </row>
    <row r="201" spans="30:31" ht="16.5" customHeight="1">
      <c r="AD201" s="158" t="s">
        <v>657</v>
      </c>
      <c r="AE201" s="163">
        <v>1045</v>
      </c>
    </row>
    <row r="202" spans="30:31" ht="16.5" customHeight="1">
      <c r="AD202" s="155" t="s">
        <v>1606</v>
      </c>
      <c r="AE202" s="159">
        <v>6380</v>
      </c>
    </row>
    <row r="203" spans="30:31" ht="16.5" customHeight="1">
      <c r="AD203" s="155" t="s">
        <v>1516</v>
      </c>
      <c r="AE203" s="159">
        <v>6380</v>
      </c>
    </row>
    <row r="204" spans="30:31" ht="16.5" customHeight="1">
      <c r="AD204" s="155" t="s">
        <v>658</v>
      </c>
      <c r="AE204" s="159">
        <v>6380</v>
      </c>
    </row>
    <row r="205" spans="30:31" ht="16.5" customHeight="1">
      <c r="AD205" s="155" t="s">
        <v>659</v>
      </c>
      <c r="AE205" s="159">
        <v>4895</v>
      </c>
    </row>
    <row r="206" spans="30:31" ht="16.5" customHeight="1">
      <c r="AD206" s="107" t="s">
        <v>660</v>
      </c>
      <c r="AE206" s="160">
        <v>4180</v>
      </c>
    </row>
    <row r="207" spans="30:31" ht="16.5" customHeight="1">
      <c r="AD207" s="107" t="s">
        <v>661</v>
      </c>
      <c r="AE207" s="160">
        <v>4180</v>
      </c>
    </row>
    <row r="208" spans="30:31" ht="16.5" customHeight="1">
      <c r="AD208" s="107" t="s">
        <v>662</v>
      </c>
      <c r="AE208" s="160">
        <v>4180</v>
      </c>
    </row>
    <row r="209" spans="30:31" ht="16.5" customHeight="1">
      <c r="AD209" s="156" t="s">
        <v>663</v>
      </c>
      <c r="AE209" s="161">
        <v>1705</v>
      </c>
    </row>
    <row r="210" spans="30:31" ht="16.5" customHeight="1">
      <c r="AD210" s="156" t="s">
        <v>664</v>
      </c>
      <c r="AE210" s="161">
        <v>1705</v>
      </c>
    </row>
    <row r="211" spans="30:31" ht="16.5" customHeight="1">
      <c r="AD211" s="157" t="s">
        <v>665</v>
      </c>
      <c r="AE211" s="162">
        <v>1320</v>
      </c>
    </row>
    <row r="212" spans="30:31" ht="16.5" customHeight="1">
      <c r="AD212" s="158" t="s">
        <v>666</v>
      </c>
      <c r="AE212" s="163">
        <v>1045</v>
      </c>
    </row>
    <row r="213" spans="30:31" ht="16.5" customHeight="1">
      <c r="AD213" s="155" t="s">
        <v>1607</v>
      </c>
      <c r="AE213" s="159">
        <v>6380</v>
      </c>
    </row>
    <row r="214" spans="30:31" ht="16.5" customHeight="1">
      <c r="AD214" s="155" t="s">
        <v>1517</v>
      </c>
      <c r="AE214" s="159">
        <v>6380</v>
      </c>
    </row>
    <row r="215" spans="30:31" ht="16.5" customHeight="1">
      <c r="AD215" s="155" t="s">
        <v>667</v>
      </c>
      <c r="AE215" s="159">
        <v>6380</v>
      </c>
    </row>
    <row r="216" spans="30:31" ht="16.5" customHeight="1">
      <c r="AD216" s="155" t="s">
        <v>668</v>
      </c>
      <c r="AE216" s="159">
        <v>4895</v>
      </c>
    </row>
    <row r="217" spans="30:31" ht="16.5" customHeight="1">
      <c r="AD217" s="107" t="s">
        <v>669</v>
      </c>
      <c r="AE217" s="160">
        <v>4180</v>
      </c>
    </row>
    <row r="218" spans="30:31" ht="16.5" customHeight="1">
      <c r="AD218" s="107" t="s">
        <v>670</v>
      </c>
      <c r="AE218" s="160">
        <v>4180</v>
      </c>
    </row>
    <row r="219" spans="30:31" ht="16.5" customHeight="1">
      <c r="AD219" s="107" t="s">
        <v>671</v>
      </c>
      <c r="AE219" s="160">
        <v>4180</v>
      </c>
    </row>
    <row r="220" spans="30:31" ht="16.5" customHeight="1">
      <c r="AD220" s="156" t="s">
        <v>672</v>
      </c>
      <c r="AE220" s="161">
        <v>1705</v>
      </c>
    </row>
    <row r="221" spans="30:31" ht="16.5" customHeight="1">
      <c r="AD221" s="156" t="s">
        <v>673</v>
      </c>
      <c r="AE221" s="161">
        <v>1705</v>
      </c>
    </row>
    <row r="222" spans="30:31" ht="16.5" customHeight="1">
      <c r="AD222" s="157" t="s">
        <v>674</v>
      </c>
      <c r="AE222" s="162">
        <v>1320</v>
      </c>
    </row>
    <row r="223" spans="30:31" ht="16.5" customHeight="1">
      <c r="AD223" s="158" t="s">
        <v>675</v>
      </c>
      <c r="AE223" s="163">
        <v>1045</v>
      </c>
    </row>
    <row r="224" spans="30:31" ht="16.5" customHeight="1">
      <c r="AD224" s="155" t="s">
        <v>1608</v>
      </c>
      <c r="AE224" s="159">
        <v>6380</v>
      </c>
    </row>
    <row r="225" spans="30:31" ht="16.5" customHeight="1">
      <c r="AD225" s="155" t="s">
        <v>1518</v>
      </c>
      <c r="AE225" s="159">
        <v>6380</v>
      </c>
    </row>
    <row r="226" spans="30:31" ht="16.5" customHeight="1">
      <c r="AD226" s="155" t="s">
        <v>676</v>
      </c>
      <c r="AE226" s="159">
        <v>6380</v>
      </c>
    </row>
    <row r="227" spans="30:31" ht="16.5" customHeight="1">
      <c r="AD227" s="155" t="s">
        <v>677</v>
      </c>
      <c r="AE227" s="159">
        <v>4895</v>
      </c>
    </row>
    <row r="228" spans="30:31" ht="16.5" customHeight="1">
      <c r="AD228" s="107" t="s">
        <v>678</v>
      </c>
      <c r="AE228" s="160">
        <v>4180</v>
      </c>
    </row>
    <row r="229" spans="30:31" ht="16.5" customHeight="1">
      <c r="AD229" s="107" t="s">
        <v>679</v>
      </c>
      <c r="AE229" s="160">
        <v>4180</v>
      </c>
    </row>
    <row r="230" spans="30:31" ht="16.5" customHeight="1">
      <c r="AD230" s="107" t="s">
        <v>680</v>
      </c>
      <c r="AE230" s="160">
        <v>4180</v>
      </c>
    </row>
    <row r="231" spans="30:31" ht="16.5" customHeight="1">
      <c r="AD231" s="156" t="s">
        <v>681</v>
      </c>
      <c r="AE231" s="161">
        <v>1705</v>
      </c>
    </row>
    <row r="232" spans="30:31" ht="16.5" customHeight="1">
      <c r="AD232" s="156" t="s">
        <v>682</v>
      </c>
      <c r="AE232" s="161">
        <v>1705</v>
      </c>
    </row>
    <row r="233" spans="30:31" ht="16.5" customHeight="1">
      <c r="AD233" s="157" t="s">
        <v>683</v>
      </c>
      <c r="AE233" s="162">
        <v>1320</v>
      </c>
    </row>
    <row r="234" spans="30:31" ht="16.5" customHeight="1">
      <c r="AD234" s="158" t="s">
        <v>684</v>
      </c>
      <c r="AE234" s="163">
        <v>1045</v>
      </c>
    </row>
    <row r="235" spans="30:31" ht="16.5" customHeight="1">
      <c r="AD235" s="155" t="s">
        <v>1609</v>
      </c>
      <c r="AE235" s="159">
        <v>6380</v>
      </c>
    </row>
    <row r="236" spans="30:31" ht="16.5" customHeight="1">
      <c r="AD236" s="155" t="s">
        <v>1519</v>
      </c>
      <c r="AE236" s="159">
        <v>6380</v>
      </c>
    </row>
    <row r="237" spans="30:31" ht="16.5" customHeight="1">
      <c r="AD237" s="155" t="s">
        <v>685</v>
      </c>
      <c r="AE237" s="159">
        <v>6380</v>
      </c>
    </row>
    <row r="238" spans="30:31" ht="16.5" customHeight="1">
      <c r="AD238" s="155" t="s">
        <v>686</v>
      </c>
      <c r="AE238" s="159">
        <v>4895</v>
      </c>
    </row>
    <row r="239" spans="30:31" ht="16.5" customHeight="1">
      <c r="AD239" s="107" t="s">
        <v>687</v>
      </c>
      <c r="AE239" s="160">
        <v>4180</v>
      </c>
    </row>
    <row r="240" spans="30:31" ht="16.5" customHeight="1">
      <c r="AD240" s="107" t="s">
        <v>688</v>
      </c>
      <c r="AE240" s="160">
        <v>4180</v>
      </c>
    </row>
    <row r="241" spans="30:31" ht="16.5" customHeight="1">
      <c r="AD241" s="107" t="s">
        <v>689</v>
      </c>
      <c r="AE241" s="160">
        <v>4180</v>
      </c>
    </row>
    <row r="242" spans="30:31" ht="16.5" customHeight="1">
      <c r="AD242" s="156" t="s">
        <v>690</v>
      </c>
      <c r="AE242" s="161">
        <v>1705</v>
      </c>
    </row>
    <row r="243" spans="30:31" ht="16.5" customHeight="1">
      <c r="AD243" s="156" t="s">
        <v>691</v>
      </c>
      <c r="AE243" s="161">
        <v>1705</v>
      </c>
    </row>
    <row r="244" spans="30:31" ht="16.5" customHeight="1">
      <c r="AD244" s="157" t="s">
        <v>692</v>
      </c>
      <c r="AE244" s="162">
        <v>1320</v>
      </c>
    </row>
    <row r="245" spans="30:31" ht="16.5" customHeight="1">
      <c r="AD245" s="158" t="s">
        <v>693</v>
      </c>
      <c r="AE245" s="163">
        <v>1045</v>
      </c>
    </row>
    <row r="246" spans="30:31" ht="16.5" customHeight="1">
      <c r="AD246" s="155" t="s">
        <v>1610</v>
      </c>
      <c r="AE246" s="159">
        <v>6380</v>
      </c>
    </row>
    <row r="247" spans="30:31" ht="16.5" customHeight="1">
      <c r="AD247" s="155" t="s">
        <v>1520</v>
      </c>
      <c r="AE247" s="159">
        <v>6380</v>
      </c>
    </row>
    <row r="248" spans="30:31" ht="16.5" customHeight="1">
      <c r="AD248" s="155" t="s">
        <v>694</v>
      </c>
      <c r="AE248" s="159">
        <v>6380</v>
      </c>
    </row>
    <row r="249" spans="30:31" ht="16.5" customHeight="1">
      <c r="AD249" s="155" t="s">
        <v>695</v>
      </c>
      <c r="AE249" s="159">
        <v>4895</v>
      </c>
    </row>
    <row r="250" spans="30:31" ht="16.5" customHeight="1">
      <c r="AD250" s="107" t="s">
        <v>696</v>
      </c>
      <c r="AE250" s="160">
        <v>4180</v>
      </c>
    </row>
    <row r="251" spans="30:31" ht="16.5" customHeight="1">
      <c r="AD251" s="107" t="s">
        <v>697</v>
      </c>
      <c r="AE251" s="160">
        <v>4180</v>
      </c>
    </row>
    <row r="252" spans="30:31" ht="16.5" customHeight="1">
      <c r="AD252" s="107" t="s">
        <v>698</v>
      </c>
      <c r="AE252" s="160">
        <v>4180</v>
      </c>
    </row>
    <row r="253" spans="30:31" ht="16.5" customHeight="1">
      <c r="AD253" s="156" t="s">
        <v>699</v>
      </c>
      <c r="AE253" s="161">
        <v>1705</v>
      </c>
    </row>
    <row r="254" spans="30:31" ht="16.5" customHeight="1">
      <c r="AD254" s="156" t="s">
        <v>700</v>
      </c>
      <c r="AE254" s="161">
        <v>1705</v>
      </c>
    </row>
    <row r="255" spans="30:31" ht="16.5" customHeight="1">
      <c r="AD255" s="157" t="s">
        <v>701</v>
      </c>
      <c r="AE255" s="162">
        <v>1320</v>
      </c>
    </row>
    <row r="256" spans="30:31" ht="16.5" customHeight="1">
      <c r="AD256" s="158" t="s">
        <v>702</v>
      </c>
      <c r="AE256" s="163">
        <v>1045</v>
      </c>
    </row>
    <row r="257" spans="30:31" ht="16.5" customHeight="1">
      <c r="AD257" s="155" t="s">
        <v>1611</v>
      </c>
      <c r="AE257" s="159">
        <v>6380</v>
      </c>
    </row>
    <row r="258" spans="30:31" ht="16.5" customHeight="1">
      <c r="AD258" s="155" t="s">
        <v>1521</v>
      </c>
      <c r="AE258" s="159">
        <v>6380</v>
      </c>
    </row>
    <row r="259" spans="30:31" ht="16.5" customHeight="1">
      <c r="AD259" s="155" t="s">
        <v>703</v>
      </c>
      <c r="AE259" s="159">
        <v>6380</v>
      </c>
    </row>
    <row r="260" spans="30:31" ht="16.5" customHeight="1">
      <c r="AD260" s="155" t="s">
        <v>704</v>
      </c>
      <c r="AE260" s="159">
        <v>4895</v>
      </c>
    </row>
    <row r="261" spans="30:31" ht="16.5" customHeight="1">
      <c r="AD261" s="107" t="s">
        <v>705</v>
      </c>
      <c r="AE261" s="160">
        <v>4180</v>
      </c>
    </row>
    <row r="262" spans="30:31" ht="16.5" customHeight="1">
      <c r="AD262" s="107" t="s">
        <v>706</v>
      </c>
      <c r="AE262" s="160">
        <v>4180</v>
      </c>
    </row>
    <row r="263" spans="30:31" ht="16.5" customHeight="1">
      <c r="AD263" s="107" t="s">
        <v>707</v>
      </c>
      <c r="AE263" s="160">
        <v>4180</v>
      </c>
    </row>
    <row r="264" spans="30:31" ht="16.5" customHeight="1">
      <c r="AD264" s="156" t="s">
        <v>708</v>
      </c>
      <c r="AE264" s="161">
        <v>1705</v>
      </c>
    </row>
    <row r="265" spans="30:31" ht="16.5" customHeight="1">
      <c r="AD265" s="156" t="s">
        <v>709</v>
      </c>
      <c r="AE265" s="161">
        <v>1705</v>
      </c>
    </row>
    <row r="266" spans="30:31" ht="16.5" customHeight="1">
      <c r="AD266" s="157" t="s">
        <v>710</v>
      </c>
      <c r="AE266" s="162">
        <v>1320</v>
      </c>
    </row>
    <row r="267" spans="30:31" ht="16.5" customHeight="1">
      <c r="AD267" s="158" t="s">
        <v>711</v>
      </c>
      <c r="AE267" s="163">
        <v>1045</v>
      </c>
    </row>
    <row r="268" spans="30:31" ht="16.5" customHeight="1">
      <c r="AD268" s="155" t="s">
        <v>1612</v>
      </c>
      <c r="AE268" s="159">
        <v>6380</v>
      </c>
    </row>
    <row r="269" spans="30:31" ht="16.5" customHeight="1">
      <c r="AD269" s="155" t="s">
        <v>1522</v>
      </c>
      <c r="AE269" s="159">
        <v>6380</v>
      </c>
    </row>
    <row r="270" spans="30:31" ht="16.5" customHeight="1">
      <c r="AD270" s="155" t="s">
        <v>712</v>
      </c>
      <c r="AE270" s="159">
        <v>6380</v>
      </c>
    </row>
    <row r="271" spans="30:31" ht="16.5" customHeight="1">
      <c r="AD271" s="155" t="s">
        <v>713</v>
      </c>
      <c r="AE271" s="159">
        <v>5005</v>
      </c>
    </row>
    <row r="272" spans="30:31" ht="16.5" customHeight="1">
      <c r="AD272" s="107" t="s">
        <v>714</v>
      </c>
      <c r="AE272" s="160">
        <v>4180</v>
      </c>
    </row>
    <row r="273" spans="30:31" ht="16.5" customHeight="1">
      <c r="AD273" s="107" t="s">
        <v>715</v>
      </c>
      <c r="AE273" s="160">
        <v>4180</v>
      </c>
    </row>
    <row r="274" spans="30:31" ht="16.5" customHeight="1">
      <c r="AD274" s="107" t="s">
        <v>716</v>
      </c>
      <c r="AE274" s="160">
        <v>4180</v>
      </c>
    </row>
    <row r="275" spans="30:31" ht="16.5" customHeight="1">
      <c r="AD275" s="156" t="s">
        <v>717</v>
      </c>
      <c r="AE275" s="161">
        <v>1760</v>
      </c>
    </row>
    <row r="276" spans="30:31" ht="16.5" customHeight="1">
      <c r="AD276" s="156" t="s">
        <v>718</v>
      </c>
      <c r="AE276" s="161">
        <v>1760</v>
      </c>
    </row>
    <row r="277" spans="30:31" ht="16.5" customHeight="1">
      <c r="AD277" s="157" t="s">
        <v>719</v>
      </c>
      <c r="AE277" s="162">
        <v>1430</v>
      </c>
    </row>
    <row r="278" spans="30:31" ht="16.5" customHeight="1">
      <c r="AD278" s="158" t="s">
        <v>720</v>
      </c>
      <c r="AE278" s="163">
        <v>1100</v>
      </c>
    </row>
    <row r="279" spans="30:31" ht="16.5" customHeight="1">
      <c r="AD279" s="155" t="s">
        <v>1613</v>
      </c>
      <c r="AE279" s="159">
        <v>6380</v>
      </c>
    </row>
    <row r="280" spans="30:31" ht="16.5" customHeight="1">
      <c r="AD280" s="155" t="s">
        <v>1523</v>
      </c>
      <c r="AE280" s="159">
        <v>6380</v>
      </c>
    </row>
    <row r="281" spans="30:31" ht="16.5" customHeight="1">
      <c r="AD281" s="155" t="s">
        <v>721</v>
      </c>
      <c r="AE281" s="159">
        <v>6380</v>
      </c>
    </row>
    <row r="282" spans="30:31" ht="16.5" customHeight="1">
      <c r="AD282" s="155" t="s">
        <v>722</v>
      </c>
      <c r="AE282" s="159">
        <v>5005</v>
      </c>
    </row>
    <row r="283" spans="30:31" ht="16.5" customHeight="1">
      <c r="AD283" s="107" t="s">
        <v>723</v>
      </c>
      <c r="AE283" s="160">
        <v>4180</v>
      </c>
    </row>
    <row r="284" spans="30:31" ht="16.5" customHeight="1">
      <c r="AD284" s="107" t="s">
        <v>724</v>
      </c>
      <c r="AE284" s="160">
        <v>4180</v>
      </c>
    </row>
    <row r="285" spans="30:31" ht="16.5" customHeight="1">
      <c r="AD285" s="107" t="s">
        <v>725</v>
      </c>
      <c r="AE285" s="160">
        <v>4180</v>
      </c>
    </row>
    <row r="286" spans="30:31" ht="16.5" customHeight="1">
      <c r="AD286" s="156" t="s">
        <v>726</v>
      </c>
      <c r="AE286" s="161">
        <v>1760</v>
      </c>
    </row>
    <row r="287" spans="30:31" ht="16.5" customHeight="1">
      <c r="AD287" s="156" t="s">
        <v>727</v>
      </c>
      <c r="AE287" s="161">
        <v>1760</v>
      </c>
    </row>
    <row r="288" spans="30:31" ht="16.5" customHeight="1">
      <c r="AD288" s="157" t="s">
        <v>728</v>
      </c>
      <c r="AE288" s="162">
        <v>1430</v>
      </c>
    </row>
    <row r="289" spans="30:31" ht="16.5" customHeight="1">
      <c r="AD289" s="158" t="s">
        <v>729</v>
      </c>
      <c r="AE289" s="163">
        <v>1100</v>
      </c>
    </row>
    <row r="290" spans="30:31" ht="16.5" customHeight="1">
      <c r="AD290" s="155" t="s">
        <v>1614</v>
      </c>
      <c r="AE290" s="159">
        <v>6380</v>
      </c>
    </row>
    <row r="291" spans="30:31" ht="16.5" customHeight="1">
      <c r="AD291" s="155" t="s">
        <v>1524</v>
      </c>
      <c r="AE291" s="159">
        <v>6380</v>
      </c>
    </row>
    <row r="292" spans="30:31" ht="16.5" customHeight="1">
      <c r="AD292" s="155" t="s">
        <v>730</v>
      </c>
      <c r="AE292" s="159">
        <v>6380</v>
      </c>
    </row>
    <row r="293" spans="30:31" ht="16.5" customHeight="1">
      <c r="AD293" s="155" t="s">
        <v>731</v>
      </c>
      <c r="AE293" s="159">
        <v>5005</v>
      </c>
    </row>
    <row r="294" spans="30:31" ht="16.5" customHeight="1">
      <c r="AD294" s="107" t="s">
        <v>732</v>
      </c>
      <c r="AE294" s="160">
        <v>4180</v>
      </c>
    </row>
    <row r="295" spans="30:31" ht="16.5" customHeight="1">
      <c r="AD295" s="107" t="s">
        <v>733</v>
      </c>
      <c r="AE295" s="160">
        <v>4180</v>
      </c>
    </row>
    <row r="296" spans="30:31" ht="16.5" customHeight="1">
      <c r="AD296" s="107" t="s">
        <v>734</v>
      </c>
      <c r="AE296" s="160">
        <v>4180</v>
      </c>
    </row>
    <row r="297" spans="30:31" ht="16.5" customHeight="1">
      <c r="AD297" s="156" t="s">
        <v>735</v>
      </c>
      <c r="AE297" s="161">
        <v>1760</v>
      </c>
    </row>
    <row r="298" spans="30:31" ht="16.5" customHeight="1">
      <c r="AD298" s="156" t="s">
        <v>736</v>
      </c>
      <c r="AE298" s="161">
        <v>1760</v>
      </c>
    </row>
    <row r="299" spans="30:31" ht="16.5" customHeight="1">
      <c r="AD299" s="157" t="s">
        <v>737</v>
      </c>
      <c r="AE299" s="162">
        <v>1430</v>
      </c>
    </row>
    <row r="300" spans="30:31" ht="16.5" customHeight="1">
      <c r="AD300" s="158" t="s">
        <v>738</v>
      </c>
      <c r="AE300" s="163">
        <v>1100</v>
      </c>
    </row>
    <row r="301" spans="30:31" ht="16.5" customHeight="1">
      <c r="AD301" s="155" t="s">
        <v>1615</v>
      </c>
      <c r="AE301" s="159">
        <v>6380</v>
      </c>
    </row>
    <row r="302" spans="30:31" ht="16.5" customHeight="1">
      <c r="AD302" s="155" t="s">
        <v>1525</v>
      </c>
      <c r="AE302" s="159">
        <v>6380</v>
      </c>
    </row>
    <row r="303" spans="30:31" ht="16.5" customHeight="1">
      <c r="AD303" s="155" t="s">
        <v>739</v>
      </c>
      <c r="AE303" s="159">
        <v>6380</v>
      </c>
    </row>
    <row r="304" spans="30:31" ht="16.5" customHeight="1">
      <c r="AD304" s="155" t="s">
        <v>740</v>
      </c>
      <c r="AE304" s="159">
        <v>5005</v>
      </c>
    </row>
    <row r="305" spans="30:31" ht="16.5" customHeight="1">
      <c r="AD305" s="107" t="s">
        <v>741</v>
      </c>
      <c r="AE305" s="160">
        <v>4180</v>
      </c>
    </row>
    <row r="306" spans="30:31" ht="16.5" customHeight="1">
      <c r="AD306" s="107" t="s">
        <v>742</v>
      </c>
      <c r="AE306" s="160">
        <v>4180</v>
      </c>
    </row>
    <row r="307" spans="30:31" ht="16.5" customHeight="1">
      <c r="AD307" s="107" t="s">
        <v>743</v>
      </c>
      <c r="AE307" s="160">
        <v>4180</v>
      </c>
    </row>
    <row r="308" spans="30:31" ht="16.5" customHeight="1">
      <c r="AD308" s="156" t="s">
        <v>744</v>
      </c>
      <c r="AE308" s="161">
        <v>1760</v>
      </c>
    </row>
    <row r="309" spans="30:31" ht="16.5" customHeight="1">
      <c r="AD309" s="156" t="s">
        <v>745</v>
      </c>
      <c r="AE309" s="161">
        <v>1760</v>
      </c>
    </row>
    <row r="310" spans="30:31" ht="16.5" customHeight="1">
      <c r="AD310" s="157" t="s">
        <v>746</v>
      </c>
      <c r="AE310" s="162">
        <v>1430</v>
      </c>
    </row>
    <row r="311" spans="30:31" ht="16.5" customHeight="1">
      <c r="AD311" s="158" t="s">
        <v>747</v>
      </c>
      <c r="AE311" s="163">
        <v>1100</v>
      </c>
    </row>
    <row r="312" spans="30:31" ht="16.5" customHeight="1">
      <c r="AD312" s="155" t="s">
        <v>1616</v>
      </c>
      <c r="AE312" s="159">
        <v>6380</v>
      </c>
    </row>
    <row r="313" spans="30:31" ht="16.5" customHeight="1">
      <c r="AD313" s="155" t="s">
        <v>1526</v>
      </c>
      <c r="AE313" s="159">
        <v>6380</v>
      </c>
    </row>
    <row r="314" spans="30:31" ht="16.5" customHeight="1">
      <c r="AD314" s="155" t="s">
        <v>748</v>
      </c>
      <c r="AE314" s="159">
        <v>6380</v>
      </c>
    </row>
    <row r="315" spans="30:31" ht="16.5" customHeight="1">
      <c r="AD315" s="155" t="s">
        <v>749</v>
      </c>
      <c r="AE315" s="159">
        <v>5005</v>
      </c>
    </row>
    <row r="316" spans="30:31" ht="16.5" customHeight="1">
      <c r="AD316" s="107" t="s">
        <v>750</v>
      </c>
      <c r="AE316" s="160">
        <v>4180</v>
      </c>
    </row>
    <row r="317" spans="30:31" ht="16.5" customHeight="1">
      <c r="AD317" s="107" t="s">
        <v>751</v>
      </c>
      <c r="AE317" s="160">
        <v>4180</v>
      </c>
    </row>
    <row r="318" spans="30:31" ht="16.5" customHeight="1">
      <c r="AD318" s="107" t="s">
        <v>752</v>
      </c>
      <c r="AE318" s="160">
        <v>4180</v>
      </c>
    </row>
    <row r="319" spans="30:31" ht="16.5" customHeight="1">
      <c r="AD319" s="156" t="s">
        <v>753</v>
      </c>
      <c r="AE319" s="161">
        <v>1760</v>
      </c>
    </row>
    <row r="320" spans="30:31" ht="16.5" customHeight="1">
      <c r="AD320" s="156" t="s">
        <v>754</v>
      </c>
      <c r="AE320" s="161">
        <v>1760</v>
      </c>
    </row>
    <row r="321" spans="30:31" ht="16.5" customHeight="1">
      <c r="AD321" s="157" t="s">
        <v>755</v>
      </c>
      <c r="AE321" s="162">
        <v>1430</v>
      </c>
    </row>
    <row r="322" spans="30:31" ht="16.5" customHeight="1">
      <c r="AD322" s="158" t="s">
        <v>756</v>
      </c>
      <c r="AE322" s="163">
        <v>1100</v>
      </c>
    </row>
    <row r="323" spans="30:31" ht="16.5" customHeight="1">
      <c r="AD323" s="155" t="s">
        <v>1617</v>
      </c>
      <c r="AE323" s="159">
        <v>6380</v>
      </c>
    </row>
    <row r="324" spans="30:31" ht="16.5" customHeight="1">
      <c r="AD324" s="155" t="s">
        <v>1527</v>
      </c>
      <c r="AE324" s="159">
        <v>6380</v>
      </c>
    </row>
    <row r="325" spans="30:31" ht="16.5" customHeight="1">
      <c r="AD325" s="155" t="s">
        <v>757</v>
      </c>
      <c r="AE325" s="159">
        <v>6380</v>
      </c>
    </row>
    <row r="326" spans="30:31" ht="16.5" customHeight="1">
      <c r="AD326" s="155" t="s">
        <v>758</v>
      </c>
      <c r="AE326" s="159">
        <v>5005</v>
      </c>
    </row>
    <row r="327" spans="30:31" ht="16.5" customHeight="1">
      <c r="AD327" s="107" t="s">
        <v>759</v>
      </c>
      <c r="AE327" s="160">
        <v>4180</v>
      </c>
    </row>
    <row r="328" spans="30:31" ht="16.5" customHeight="1">
      <c r="AD328" s="107" t="s">
        <v>760</v>
      </c>
      <c r="AE328" s="160">
        <v>4180</v>
      </c>
    </row>
    <row r="329" spans="30:31" ht="16.5" customHeight="1">
      <c r="AD329" s="107" t="s">
        <v>761</v>
      </c>
      <c r="AE329" s="160">
        <v>4180</v>
      </c>
    </row>
    <row r="330" spans="30:31" ht="16.5" customHeight="1">
      <c r="AD330" s="156" t="s">
        <v>762</v>
      </c>
      <c r="AE330" s="161">
        <v>1760</v>
      </c>
    </row>
    <row r="331" spans="30:31" ht="16.5" customHeight="1">
      <c r="AD331" s="156" t="s">
        <v>763</v>
      </c>
      <c r="AE331" s="161">
        <v>1760</v>
      </c>
    </row>
    <row r="332" spans="30:31" ht="16.5" customHeight="1">
      <c r="AD332" s="157" t="s">
        <v>764</v>
      </c>
      <c r="AE332" s="162">
        <v>1430</v>
      </c>
    </row>
    <row r="333" spans="30:31" ht="16.5" customHeight="1">
      <c r="AD333" s="158" t="s">
        <v>765</v>
      </c>
      <c r="AE333" s="163">
        <v>1100</v>
      </c>
    </row>
    <row r="334" spans="30:31" ht="16.5" customHeight="1">
      <c r="AD334" s="155" t="s">
        <v>1618</v>
      </c>
      <c r="AE334" s="159">
        <v>7095</v>
      </c>
    </row>
    <row r="335" spans="30:31" ht="16.5" customHeight="1">
      <c r="AD335" s="155" t="s">
        <v>1528</v>
      </c>
      <c r="AE335" s="159">
        <v>7095</v>
      </c>
    </row>
    <row r="336" spans="30:31" ht="16.5" customHeight="1">
      <c r="AD336" s="155" t="s">
        <v>766</v>
      </c>
      <c r="AE336" s="159">
        <v>7095</v>
      </c>
    </row>
    <row r="337" spans="30:31" ht="16.5" customHeight="1">
      <c r="AD337" s="155" t="s">
        <v>767</v>
      </c>
      <c r="AE337" s="159">
        <v>5445</v>
      </c>
    </row>
    <row r="338" spans="30:31" ht="16.5" customHeight="1">
      <c r="AD338" s="107" t="s">
        <v>768</v>
      </c>
      <c r="AE338" s="160">
        <v>4565</v>
      </c>
    </row>
    <row r="339" spans="30:31" ht="16.5" customHeight="1">
      <c r="AD339" s="107" t="s">
        <v>769</v>
      </c>
      <c r="AE339" s="160">
        <v>4565</v>
      </c>
    </row>
    <row r="340" spans="30:31" ht="16.5" customHeight="1">
      <c r="AD340" s="107" t="s">
        <v>770</v>
      </c>
      <c r="AE340" s="160">
        <v>4565</v>
      </c>
    </row>
    <row r="341" spans="30:31" ht="16.5" customHeight="1">
      <c r="AD341" s="156" t="s">
        <v>771</v>
      </c>
      <c r="AE341" s="161">
        <v>1870</v>
      </c>
    </row>
    <row r="342" spans="30:31" ht="16.5" customHeight="1">
      <c r="AD342" s="156" t="s">
        <v>772</v>
      </c>
      <c r="AE342" s="161">
        <v>1870</v>
      </c>
    </row>
    <row r="343" spans="30:31" ht="16.5" customHeight="1">
      <c r="AD343" s="157" t="s">
        <v>773</v>
      </c>
      <c r="AE343" s="162">
        <v>1540</v>
      </c>
    </row>
    <row r="344" spans="30:31" ht="16.5" customHeight="1">
      <c r="AD344" s="158" t="s">
        <v>774</v>
      </c>
      <c r="AE344" s="163">
        <v>1210</v>
      </c>
    </row>
    <row r="345" spans="30:31" ht="16.5" customHeight="1">
      <c r="AD345" s="155" t="s">
        <v>1619</v>
      </c>
      <c r="AE345" s="159">
        <v>7095</v>
      </c>
    </row>
    <row r="346" spans="30:31" ht="16.5" customHeight="1">
      <c r="AD346" s="155" t="s">
        <v>1529</v>
      </c>
      <c r="AE346" s="159">
        <v>7095</v>
      </c>
    </row>
    <row r="347" spans="30:31" ht="16.5" customHeight="1">
      <c r="AD347" s="155" t="s">
        <v>775</v>
      </c>
      <c r="AE347" s="159">
        <v>7095</v>
      </c>
    </row>
    <row r="348" spans="30:31" ht="16.5" customHeight="1">
      <c r="AD348" s="155" t="s">
        <v>776</v>
      </c>
      <c r="AE348" s="159">
        <v>5445</v>
      </c>
    </row>
    <row r="349" spans="30:31" ht="16.5" customHeight="1">
      <c r="AD349" s="107" t="s">
        <v>777</v>
      </c>
      <c r="AE349" s="160">
        <v>4565</v>
      </c>
    </row>
    <row r="350" spans="30:31" ht="16.5" customHeight="1">
      <c r="AD350" s="107" t="s">
        <v>778</v>
      </c>
      <c r="AE350" s="160">
        <v>4565</v>
      </c>
    </row>
    <row r="351" spans="30:31" ht="16.5" customHeight="1">
      <c r="AD351" s="107" t="s">
        <v>779</v>
      </c>
      <c r="AE351" s="160">
        <v>4565</v>
      </c>
    </row>
    <row r="352" spans="30:31" ht="16.5" customHeight="1">
      <c r="AD352" s="156" t="s">
        <v>780</v>
      </c>
      <c r="AE352" s="161">
        <v>1870</v>
      </c>
    </row>
    <row r="353" spans="30:31" ht="16.5" customHeight="1">
      <c r="AD353" s="156" t="s">
        <v>781</v>
      </c>
      <c r="AE353" s="161">
        <v>1870</v>
      </c>
    </row>
    <row r="354" spans="30:31" ht="16.5" customHeight="1">
      <c r="AD354" s="157" t="s">
        <v>782</v>
      </c>
      <c r="AE354" s="162">
        <v>1540</v>
      </c>
    </row>
    <row r="355" spans="30:31" ht="16.5" customHeight="1">
      <c r="AD355" s="158" t="s">
        <v>783</v>
      </c>
      <c r="AE355" s="163">
        <v>1210</v>
      </c>
    </row>
    <row r="356" spans="30:31" ht="16.5" customHeight="1">
      <c r="AD356" s="155" t="s">
        <v>1620</v>
      </c>
      <c r="AE356" s="159">
        <v>7095</v>
      </c>
    </row>
    <row r="357" spans="30:31" ht="16.5" customHeight="1">
      <c r="AD357" s="155" t="s">
        <v>1530</v>
      </c>
      <c r="AE357" s="159">
        <v>7095</v>
      </c>
    </row>
    <row r="358" spans="30:31" ht="16.5" customHeight="1">
      <c r="AD358" s="155" t="s">
        <v>784</v>
      </c>
      <c r="AE358" s="159">
        <v>7095</v>
      </c>
    </row>
    <row r="359" spans="30:31" ht="16.5" customHeight="1">
      <c r="AD359" s="155" t="s">
        <v>785</v>
      </c>
      <c r="AE359" s="159">
        <v>5445</v>
      </c>
    </row>
    <row r="360" spans="30:31" ht="16.5" customHeight="1">
      <c r="AD360" s="107" t="s">
        <v>786</v>
      </c>
      <c r="AE360" s="160">
        <v>4565</v>
      </c>
    </row>
    <row r="361" spans="30:31" ht="16.5" customHeight="1">
      <c r="AD361" s="107" t="s">
        <v>787</v>
      </c>
      <c r="AE361" s="160">
        <v>4565</v>
      </c>
    </row>
    <row r="362" spans="30:31" ht="16.5" customHeight="1">
      <c r="AD362" s="107" t="s">
        <v>788</v>
      </c>
      <c r="AE362" s="160">
        <v>4565</v>
      </c>
    </row>
    <row r="363" spans="30:31" ht="16.5" customHeight="1">
      <c r="AD363" s="156" t="s">
        <v>789</v>
      </c>
      <c r="AE363" s="161">
        <v>1870</v>
      </c>
    </row>
    <row r="364" spans="30:31" ht="16.5" customHeight="1">
      <c r="AD364" s="156" t="s">
        <v>790</v>
      </c>
      <c r="AE364" s="161">
        <v>1870</v>
      </c>
    </row>
    <row r="365" spans="30:31" ht="16.5" customHeight="1">
      <c r="AD365" s="157" t="s">
        <v>791</v>
      </c>
      <c r="AE365" s="162">
        <v>1540</v>
      </c>
    </row>
    <row r="366" spans="30:31" ht="16.5" customHeight="1">
      <c r="AD366" s="158" t="s">
        <v>792</v>
      </c>
      <c r="AE366" s="163">
        <v>1210</v>
      </c>
    </row>
    <row r="367" spans="30:31" ht="16.5" customHeight="1">
      <c r="AD367" s="155" t="s">
        <v>1621</v>
      </c>
      <c r="AE367" s="159">
        <v>7095</v>
      </c>
    </row>
    <row r="368" spans="30:31" ht="16.5" customHeight="1">
      <c r="AD368" s="155" t="s">
        <v>1531</v>
      </c>
      <c r="AE368" s="159">
        <v>7095</v>
      </c>
    </row>
    <row r="369" spans="30:31" ht="16.5" customHeight="1">
      <c r="AD369" s="155" t="s">
        <v>793</v>
      </c>
      <c r="AE369" s="159">
        <v>7095</v>
      </c>
    </row>
    <row r="370" spans="30:31" ht="16.5" customHeight="1">
      <c r="AD370" s="155" t="s">
        <v>794</v>
      </c>
      <c r="AE370" s="159">
        <v>5445</v>
      </c>
    </row>
    <row r="371" spans="30:31" ht="16.5" customHeight="1">
      <c r="AD371" s="107" t="s">
        <v>795</v>
      </c>
      <c r="AE371" s="160">
        <v>4565</v>
      </c>
    </row>
    <row r="372" spans="30:31" ht="16.5" customHeight="1">
      <c r="AD372" s="107" t="s">
        <v>796</v>
      </c>
      <c r="AE372" s="160">
        <v>4565</v>
      </c>
    </row>
    <row r="373" spans="30:31" ht="16.5" customHeight="1">
      <c r="AD373" s="107" t="s">
        <v>797</v>
      </c>
      <c r="AE373" s="160">
        <v>4565</v>
      </c>
    </row>
    <row r="374" spans="30:31" ht="16.5" customHeight="1">
      <c r="AD374" s="156" t="s">
        <v>798</v>
      </c>
      <c r="AE374" s="161">
        <v>1870</v>
      </c>
    </row>
    <row r="375" spans="30:31" ht="16.5" customHeight="1">
      <c r="AD375" s="156" t="s">
        <v>799</v>
      </c>
      <c r="AE375" s="161">
        <v>1870</v>
      </c>
    </row>
    <row r="376" spans="30:31" ht="16.5" customHeight="1">
      <c r="AD376" s="157" t="s">
        <v>800</v>
      </c>
      <c r="AE376" s="162">
        <v>1540</v>
      </c>
    </row>
    <row r="377" spans="30:31" ht="16.5" customHeight="1">
      <c r="AD377" s="158" t="s">
        <v>801</v>
      </c>
      <c r="AE377" s="163">
        <v>1210</v>
      </c>
    </row>
    <row r="378" spans="30:31" ht="16.5" customHeight="1">
      <c r="AD378" s="155" t="s">
        <v>1622</v>
      </c>
      <c r="AE378" s="159">
        <v>7095</v>
      </c>
    </row>
    <row r="379" spans="30:31" ht="16.5" customHeight="1">
      <c r="AD379" s="155" t="s">
        <v>1532</v>
      </c>
      <c r="AE379" s="159">
        <v>7095</v>
      </c>
    </row>
    <row r="380" spans="30:31" ht="16.5" customHeight="1">
      <c r="AD380" s="155" t="s">
        <v>802</v>
      </c>
      <c r="AE380" s="159">
        <v>7095</v>
      </c>
    </row>
    <row r="381" spans="30:31" ht="16.5" customHeight="1">
      <c r="AD381" s="155" t="s">
        <v>803</v>
      </c>
      <c r="AE381" s="159">
        <v>5445</v>
      </c>
    </row>
    <row r="382" spans="30:31" ht="16.5" customHeight="1">
      <c r="AD382" s="107" t="s">
        <v>804</v>
      </c>
      <c r="AE382" s="160">
        <v>4565</v>
      </c>
    </row>
    <row r="383" spans="30:31" ht="16.5" customHeight="1">
      <c r="AD383" s="107" t="s">
        <v>805</v>
      </c>
      <c r="AE383" s="160">
        <v>4565</v>
      </c>
    </row>
    <row r="384" spans="30:31" ht="16.5" customHeight="1">
      <c r="AD384" s="107" t="s">
        <v>806</v>
      </c>
      <c r="AE384" s="160">
        <v>4565</v>
      </c>
    </row>
    <row r="385" spans="30:31" ht="16.5" customHeight="1">
      <c r="AD385" s="156" t="s">
        <v>807</v>
      </c>
      <c r="AE385" s="161">
        <v>1870</v>
      </c>
    </row>
    <row r="386" spans="30:31" ht="16.5" customHeight="1">
      <c r="AD386" s="156" t="s">
        <v>808</v>
      </c>
      <c r="AE386" s="161">
        <v>1870</v>
      </c>
    </row>
    <row r="387" spans="30:31" ht="16.5" customHeight="1">
      <c r="AD387" s="157" t="s">
        <v>809</v>
      </c>
      <c r="AE387" s="162">
        <v>1540</v>
      </c>
    </row>
    <row r="388" spans="30:31" ht="16.5" customHeight="1">
      <c r="AD388" s="158" t="s">
        <v>810</v>
      </c>
      <c r="AE388" s="163">
        <v>1210</v>
      </c>
    </row>
    <row r="389" spans="30:31" ht="16.5" customHeight="1">
      <c r="AD389" s="155" t="s">
        <v>1623</v>
      </c>
      <c r="AE389" s="159">
        <v>7095</v>
      </c>
    </row>
    <row r="390" spans="30:31" ht="16.5" customHeight="1">
      <c r="AD390" s="155" t="s">
        <v>1533</v>
      </c>
      <c r="AE390" s="159">
        <v>7095</v>
      </c>
    </row>
    <row r="391" spans="30:31" ht="16.5" customHeight="1">
      <c r="AD391" s="155" t="s">
        <v>811</v>
      </c>
      <c r="AE391" s="159">
        <v>7095</v>
      </c>
    </row>
    <row r="392" spans="30:31" ht="16.5" customHeight="1">
      <c r="AD392" s="155" t="s">
        <v>812</v>
      </c>
      <c r="AE392" s="159">
        <v>5445</v>
      </c>
    </row>
    <row r="393" spans="30:31" ht="16.5" customHeight="1">
      <c r="AD393" s="107" t="s">
        <v>813</v>
      </c>
      <c r="AE393" s="160">
        <v>4565</v>
      </c>
    </row>
    <row r="394" spans="30:31" ht="16.5" customHeight="1">
      <c r="AD394" s="107" t="s">
        <v>814</v>
      </c>
      <c r="AE394" s="160">
        <v>4565</v>
      </c>
    </row>
    <row r="395" spans="30:31" ht="16.5" customHeight="1">
      <c r="AD395" s="107" t="s">
        <v>815</v>
      </c>
      <c r="AE395" s="160">
        <v>4565</v>
      </c>
    </row>
    <row r="396" spans="30:31" ht="16.5" customHeight="1">
      <c r="AD396" s="156" t="s">
        <v>816</v>
      </c>
      <c r="AE396" s="161">
        <v>1980</v>
      </c>
    </row>
    <row r="397" spans="30:31" ht="16.5" customHeight="1">
      <c r="AD397" s="156" t="s">
        <v>817</v>
      </c>
      <c r="AE397" s="161">
        <v>1980</v>
      </c>
    </row>
    <row r="398" spans="30:31" ht="16.5" customHeight="1">
      <c r="AD398" s="157" t="s">
        <v>818</v>
      </c>
      <c r="AE398" s="162">
        <v>1650</v>
      </c>
    </row>
    <row r="399" spans="30:31" ht="16.5" customHeight="1">
      <c r="AD399" s="158" t="s">
        <v>819</v>
      </c>
      <c r="AE399" s="163">
        <v>1320</v>
      </c>
    </row>
    <row r="400" spans="30:31" ht="16.5" customHeight="1">
      <c r="AD400" s="155" t="s">
        <v>1624</v>
      </c>
      <c r="AE400" s="159">
        <v>7095</v>
      </c>
    </row>
    <row r="401" spans="30:31" ht="16.5" customHeight="1">
      <c r="AD401" s="155" t="s">
        <v>1534</v>
      </c>
      <c r="AE401" s="159">
        <v>7095</v>
      </c>
    </row>
    <row r="402" spans="30:31" ht="16.5" customHeight="1">
      <c r="AD402" s="155" t="s">
        <v>820</v>
      </c>
      <c r="AE402" s="159">
        <v>7095</v>
      </c>
    </row>
    <row r="403" spans="30:31" ht="16.5" customHeight="1">
      <c r="AD403" s="155" t="s">
        <v>821</v>
      </c>
      <c r="AE403" s="159">
        <v>5445</v>
      </c>
    </row>
    <row r="404" spans="30:31" ht="16.5" customHeight="1">
      <c r="AD404" s="107" t="s">
        <v>822</v>
      </c>
      <c r="AE404" s="160">
        <v>4565</v>
      </c>
    </row>
    <row r="405" spans="30:31" ht="16.5" customHeight="1">
      <c r="AD405" s="107" t="s">
        <v>823</v>
      </c>
      <c r="AE405" s="160">
        <v>4565</v>
      </c>
    </row>
    <row r="406" spans="30:31" ht="16.5" customHeight="1">
      <c r="AD406" s="107" t="s">
        <v>824</v>
      </c>
      <c r="AE406" s="160">
        <v>4565</v>
      </c>
    </row>
    <row r="407" spans="30:31" ht="16.5" customHeight="1">
      <c r="AD407" s="156" t="s">
        <v>825</v>
      </c>
      <c r="AE407" s="161">
        <v>1980</v>
      </c>
    </row>
    <row r="408" spans="30:31" ht="16.5" customHeight="1">
      <c r="AD408" s="156" t="s">
        <v>826</v>
      </c>
      <c r="AE408" s="161">
        <v>1980</v>
      </c>
    </row>
    <row r="409" spans="30:31" ht="16.5" customHeight="1">
      <c r="AD409" s="157" t="s">
        <v>827</v>
      </c>
      <c r="AE409" s="162">
        <v>1650</v>
      </c>
    </row>
    <row r="410" spans="30:31" ht="16.5" customHeight="1">
      <c r="AD410" s="158" t="s">
        <v>828</v>
      </c>
      <c r="AE410" s="163">
        <v>1320</v>
      </c>
    </row>
    <row r="411" spans="30:31" ht="16.5" customHeight="1">
      <c r="AD411" s="155" t="s">
        <v>1625</v>
      </c>
      <c r="AE411" s="159">
        <v>7095</v>
      </c>
    </row>
    <row r="412" spans="30:31" ht="16.5" customHeight="1">
      <c r="AD412" s="155" t="s">
        <v>1535</v>
      </c>
      <c r="AE412" s="159">
        <v>7095</v>
      </c>
    </row>
    <row r="413" spans="30:31" ht="16.5" customHeight="1">
      <c r="AD413" s="155" t="s">
        <v>829</v>
      </c>
      <c r="AE413" s="159">
        <v>7095</v>
      </c>
    </row>
    <row r="414" spans="30:31" ht="16.5" customHeight="1">
      <c r="AD414" s="155" t="s">
        <v>830</v>
      </c>
      <c r="AE414" s="159">
        <v>5445</v>
      </c>
    </row>
    <row r="415" spans="30:31" ht="16.5" customHeight="1">
      <c r="AD415" s="107" t="s">
        <v>831</v>
      </c>
      <c r="AE415" s="160">
        <v>4565</v>
      </c>
    </row>
    <row r="416" spans="30:31" ht="16.5" customHeight="1">
      <c r="AD416" s="107" t="s">
        <v>832</v>
      </c>
      <c r="AE416" s="160">
        <v>4565</v>
      </c>
    </row>
    <row r="417" spans="30:31" ht="16.5" customHeight="1">
      <c r="AD417" s="107" t="s">
        <v>833</v>
      </c>
      <c r="AE417" s="160">
        <v>4565</v>
      </c>
    </row>
    <row r="418" spans="30:31" ht="16.5" customHeight="1">
      <c r="AD418" s="156" t="s">
        <v>834</v>
      </c>
      <c r="AE418" s="161">
        <v>1980</v>
      </c>
    </row>
    <row r="419" spans="30:31" ht="16.5" customHeight="1">
      <c r="AD419" s="156" t="s">
        <v>835</v>
      </c>
      <c r="AE419" s="161">
        <v>1980</v>
      </c>
    </row>
    <row r="420" spans="30:31" ht="16.5" customHeight="1">
      <c r="AD420" s="157" t="s">
        <v>836</v>
      </c>
      <c r="AE420" s="162">
        <v>1650</v>
      </c>
    </row>
    <row r="421" spans="30:31" ht="16.5" customHeight="1">
      <c r="AD421" s="158" t="s">
        <v>837</v>
      </c>
      <c r="AE421" s="163">
        <v>1320</v>
      </c>
    </row>
    <row r="422" spans="30:31" ht="16.5" customHeight="1">
      <c r="AD422" s="155" t="s">
        <v>1626</v>
      </c>
      <c r="AE422" s="159">
        <v>7095</v>
      </c>
    </row>
    <row r="423" spans="30:31" ht="16.5" customHeight="1">
      <c r="AD423" s="155" t="s">
        <v>1536</v>
      </c>
      <c r="AE423" s="159">
        <v>7095</v>
      </c>
    </row>
    <row r="424" spans="30:31" ht="16.5" customHeight="1">
      <c r="AD424" s="155" t="s">
        <v>838</v>
      </c>
      <c r="AE424" s="159">
        <v>7095</v>
      </c>
    </row>
    <row r="425" spans="30:31" ht="16.5" customHeight="1">
      <c r="AD425" s="155" t="s">
        <v>839</v>
      </c>
      <c r="AE425" s="159">
        <v>5445</v>
      </c>
    </row>
    <row r="426" spans="30:31" ht="16.5" customHeight="1">
      <c r="AD426" s="107" t="s">
        <v>840</v>
      </c>
      <c r="AE426" s="160">
        <v>4565</v>
      </c>
    </row>
    <row r="427" spans="30:31" ht="16.5" customHeight="1">
      <c r="AD427" s="107" t="s">
        <v>841</v>
      </c>
      <c r="AE427" s="160">
        <v>4565</v>
      </c>
    </row>
    <row r="428" spans="30:31" ht="16.5" customHeight="1">
      <c r="AD428" s="107" t="s">
        <v>842</v>
      </c>
      <c r="AE428" s="160">
        <v>4565</v>
      </c>
    </row>
    <row r="429" spans="30:31" ht="16.5" customHeight="1">
      <c r="AD429" s="156" t="s">
        <v>843</v>
      </c>
      <c r="AE429" s="161">
        <v>1980</v>
      </c>
    </row>
    <row r="430" spans="30:31" ht="16.5" customHeight="1">
      <c r="AD430" s="156" t="s">
        <v>844</v>
      </c>
      <c r="AE430" s="161">
        <v>1980</v>
      </c>
    </row>
    <row r="431" spans="30:31" ht="16.5" customHeight="1">
      <c r="AD431" s="157" t="s">
        <v>845</v>
      </c>
      <c r="AE431" s="162">
        <v>1650</v>
      </c>
    </row>
    <row r="432" spans="30:31" ht="16.5" customHeight="1">
      <c r="AD432" s="158" t="s">
        <v>846</v>
      </c>
      <c r="AE432" s="163">
        <v>1320</v>
      </c>
    </row>
    <row r="433" spans="30:31" ht="16.5" customHeight="1">
      <c r="AD433" s="155" t="s">
        <v>1627</v>
      </c>
      <c r="AE433" s="159">
        <v>7810</v>
      </c>
    </row>
    <row r="434" spans="30:31" ht="16.5" customHeight="1">
      <c r="AD434" s="155" t="s">
        <v>1537</v>
      </c>
      <c r="AE434" s="159">
        <v>7810</v>
      </c>
    </row>
    <row r="435" spans="30:31" ht="16.5" customHeight="1">
      <c r="AD435" s="155" t="s">
        <v>847</v>
      </c>
      <c r="AE435" s="159">
        <v>7810</v>
      </c>
    </row>
    <row r="436" spans="30:31" ht="16.5" customHeight="1">
      <c r="AD436" s="155" t="s">
        <v>848</v>
      </c>
      <c r="AE436" s="159">
        <v>5940</v>
      </c>
    </row>
    <row r="437" spans="30:31" ht="16.5" customHeight="1">
      <c r="AD437" s="107" t="s">
        <v>849</v>
      </c>
      <c r="AE437" s="160">
        <v>5005</v>
      </c>
    </row>
    <row r="438" spans="30:31" ht="16.5" customHeight="1">
      <c r="AD438" s="107" t="s">
        <v>850</v>
      </c>
      <c r="AE438" s="160">
        <v>5005</v>
      </c>
    </row>
    <row r="439" spans="30:31" ht="16.5" customHeight="1">
      <c r="AD439" s="107" t="s">
        <v>851</v>
      </c>
      <c r="AE439" s="160">
        <v>5005</v>
      </c>
    </row>
    <row r="440" spans="30:31" ht="16.5" customHeight="1">
      <c r="AD440" s="156" t="s">
        <v>852</v>
      </c>
      <c r="AE440" s="161">
        <v>2090</v>
      </c>
    </row>
    <row r="441" spans="30:31" ht="16.5" customHeight="1">
      <c r="AD441" s="156" t="s">
        <v>853</v>
      </c>
      <c r="AE441" s="161">
        <v>2090</v>
      </c>
    </row>
    <row r="442" spans="30:31" ht="16.5" customHeight="1">
      <c r="AD442" s="157" t="s">
        <v>854</v>
      </c>
      <c r="AE442" s="162">
        <v>1760</v>
      </c>
    </row>
    <row r="443" spans="30:31" ht="16.5" customHeight="1">
      <c r="AD443" s="158" t="s">
        <v>855</v>
      </c>
      <c r="AE443" s="163">
        <v>1430</v>
      </c>
    </row>
    <row r="444" spans="30:31" ht="16.5" customHeight="1">
      <c r="AD444" s="155" t="s">
        <v>1628</v>
      </c>
      <c r="AE444" s="159">
        <v>7810</v>
      </c>
    </row>
    <row r="445" spans="30:31" ht="16.5" customHeight="1">
      <c r="AD445" s="155" t="s">
        <v>1538</v>
      </c>
      <c r="AE445" s="159">
        <v>7810</v>
      </c>
    </row>
    <row r="446" spans="30:31" ht="16.5" customHeight="1">
      <c r="AD446" s="155" t="s">
        <v>856</v>
      </c>
      <c r="AE446" s="159">
        <v>7810</v>
      </c>
    </row>
    <row r="447" spans="30:31" ht="16.5" customHeight="1">
      <c r="AD447" s="155" t="s">
        <v>857</v>
      </c>
      <c r="AE447" s="159">
        <v>5940</v>
      </c>
    </row>
    <row r="448" spans="30:31" ht="16.5" customHeight="1">
      <c r="AD448" s="107" t="s">
        <v>858</v>
      </c>
      <c r="AE448" s="160">
        <v>5005</v>
      </c>
    </row>
    <row r="449" spans="30:31" ht="16.5" customHeight="1">
      <c r="AD449" s="107" t="s">
        <v>859</v>
      </c>
      <c r="AE449" s="160">
        <v>5005</v>
      </c>
    </row>
    <row r="450" spans="30:31" ht="16.5" customHeight="1">
      <c r="AD450" s="107" t="s">
        <v>860</v>
      </c>
      <c r="AE450" s="160">
        <v>5005</v>
      </c>
    </row>
    <row r="451" spans="30:31" ht="16.5" customHeight="1">
      <c r="AD451" s="156" t="s">
        <v>861</v>
      </c>
      <c r="AE451" s="161">
        <v>2090</v>
      </c>
    </row>
    <row r="452" spans="30:31" ht="16.5" customHeight="1">
      <c r="AD452" s="156" t="s">
        <v>862</v>
      </c>
      <c r="AE452" s="161">
        <v>2090</v>
      </c>
    </row>
    <row r="453" spans="30:31" ht="16.5" customHeight="1">
      <c r="AD453" s="157" t="s">
        <v>863</v>
      </c>
      <c r="AE453" s="162">
        <v>1760</v>
      </c>
    </row>
    <row r="454" spans="30:31" ht="16.5" customHeight="1">
      <c r="AD454" s="158" t="s">
        <v>864</v>
      </c>
      <c r="AE454" s="163">
        <v>1430</v>
      </c>
    </row>
    <row r="455" spans="30:31" ht="16.5" customHeight="1">
      <c r="AD455" s="155" t="s">
        <v>1629</v>
      </c>
      <c r="AE455" s="159">
        <v>7810</v>
      </c>
    </row>
    <row r="456" spans="30:31" ht="16.5" customHeight="1">
      <c r="AD456" s="155" t="s">
        <v>1539</v>
      </c>
      <c r="AE456" s="159">
        <v>7810</v>
      </c>
    </row>
    <row r="457" spans="30:31" ht="16.5" customHeight="1">
      <c r="AD457" s="155" t="s">
        <v>865</v>
      </c>
      <c r="AE457" s="159">
        <v>7810</v>
      </c>
    </row>
    <row r="458" spans="30:31" ht="16.5" customHeight="1">
      <c r="AD458" s="155" t="s">
        <v>866</v>
      </c>
      <c r="AE458" s="159">
        <v>5940</v>
      </c>
    </row>
    <row r="459" spans="30:31" ht="16.5" customHeight="1">
      <c r="AD459" s="107" t="s">
        <v>867</v>
      </c>
      <c r="AE459" s="160">
        <v>5005</v>
      </c>
    </row>
    <row r="460" spans="30:31" ht="16.5" customHeight="1">
      <c r="AD460" s="107" t="s">
        <v>868</v>
      </c>
      <c r="AE460" s="160">
        <v>5005</v>
      </c>
    </row>
    <row r="461" spans="30:31" ht="16.5" customHeight="1">
      <c r="AD461" s="107" t="s">
        <v>869</v>
      </c>
      <c r="AE461" s="160">
        <v>5005</v>
      </c>
    </row>
    <row r="462" spans="30:31" ht="16.5" customHeight="1">
      <c r="AD462" s="156" t="s">
        <v>870</v>
      </c>
      <c r="AE462" s="161">
        <v>2090</v>
      </c>
    </row>
    <row r="463" spans="30:31" ht="16.5" customHeight="1">
      <c r="AD463" s="156" t="s">
        <v>871</v>
      </c>
      <c r="AE463" s="161">
        <v>2090</v>
      </c>
    </row>
    <row r="464" spans="30:31" ht="16.5" customHeight="1">
      <c r="AD464" s="157" t="s">
        <v>872</v>
      </c>
      <c r="AE464" s="162">
        <v>1760</v>
      </c>
    </row>
    <row r="465" spans="30:31" ht="16.5" customHeight="1">
      <c r="AD465" s="158" t="s">
        <v>873</v>
      </c>
      <c r="AE465" s="163">
        <v>1430</v>
      </c>
    </row>
    <row r="466" spans="30:31" ht="16.5" customHeight="1">
      <c r="AD466" s="155" t="s">
        <v>1630</v>
      </c>
      <c r="AE466" s="159">
        <v>7810</v>
      </c>
    </row>
    <row r="467" spans="30:31" ht="16.5" customHeight="1">
      <c r="AD467" s="155" t="s">
        <v>1540</v>
      </c>
      <c r="AE467" s="159">
        <v>7810</v>
      </c>
    </row>
    <row r="468" spans="30:31" ht="16.5" customHeight="1">
      <c r="AD468" s="155" t="s">
        <v>874</v>
      </c>
      <c r="AE468" s="159">
        <v>7810</v>
      </c>
    </row>
    <row r="469" spans="30:31" ht="16.5" customHeight="1">
      <c r="AD469" s="155" t="s">
        <v>875</v>
      </c>
      <c r="AE469" s="159">
        <v>5940</v>
      </c>
    </row>
    <row r="470" spans="30:31" ht="16.5" customHeight="1">
      <c r="AD470" s="107" t="s">
        <v>876</v>
      </c>
      <c r="AE470" s="160">
        <v>5005</v>
      </c>
    </row>
    <row r="471" spans="30:31" ht="16.5" customHeight="1">
      <c r="AD471" s="107" t="s">
        <v>877</v>
      </c>
      <c r="AE471" s="160">
        <v>5005</v>
      </c>
    </row>
    <row r="472" spans="30:31" ht="16.5" customHeight="1">
      <c r="AD472" s="107" t="s">
        <v>878</v>
      </c>
      <c r="AE472" s="160">
        <v>5005</v>
      </c>
    </row>
    <row r="473" spans="30:31" ht="16.5" customHeight="1">
      <c r="AD473" s="156" t="s">
        <v>879</v>
      </c>
      <c r="AE473" s="161">
        <v>2090</v>
      </c>
    </row>
    <row r="474" spans="30:31" ht="16.5" customHeight="1">
      <c r="AD474" s="156" t="s">
        <v>880</v>
      </c>
      <c r="AE474" s="161">
        <v>2090</v>
      </c>
    </row>
    <row r="475" spans="30:31" ht="16.5" customHeight="1">
      <c r="AD475" s="157" t="s">
        <v>881</v>
      </c>
      <c r="AE475" s="162">
        <v>1760</v>
      </c>
    </row>
    <row r="476" spans="30:31" ht="16.5" customHeight="1">
      <c r="AD476" s="158" t="s">
        <v>882</v>
      </c>
      <c r="AE476" s="163">
        <v>1430</v>
      </c>
    </row>
    <row r="477" spans="30:31" ht="16.5" customHeight="1">
      <c r="AD477" s="155" t="s">
        <v>1631</v>
      </c>
      <c r="AE477" s="159">
        <v>7810</v>
      </c>
    </row>
    <row r="478" spans="30:31" ht="16.5" customHeight="1">
      <c r="AD478" s="155" t="s">
        <v>1541</v>
      </c>
      <c r="AE478" s="159">
        <v>7810</v>
      </c>
    </row>
    <row r="479" spans="30:31" ht="16.5" customHeight="1">
      <c r="AD479" s="155" t="s">
        <v>883</v>
      </c>
      <c r="AE479" s="159">
        <v>7810</v>
      </c>
    </row>
    <row r="480" spans="30:31" ht="16.5" customHeight="1">
      <c r="AD480" s="155" t="s">
        <v>884</v>
      </c>
      <c r="AE480" s="159">
        <v>5940</v>
      </c>
    </row>
    <row r="481" spans="30:31" ht="16.5" customHeight="1">
      <c r="AD481" s="107" t="s">
        <v>885</v>
      </c>
      <c r="AE481" s="160">
        <v>5005</v>
      </c>
    </row>
    <row r="482" spans="30:31" ht="16.5" customHeight="1">
      <c r="AD482" s="107" t="s">
        <v>886</v>
      </c>
      <c r="AE482" s="160">
        <v>5005</v>
      </c>
    </row>
    <row r="483" spans="30:31" ht="16.5" customHeight="1">
      <c r="AD483" s="107" t="s">
        <v>887</v>
      </c>
      <c r="AE483" s="160">
        <v>5005</v>
      </c>
    </row>
    <row r="484" spans="30:31" ht="16.5" customHeight="1">
      <c r="AD484" s="156" t="s">
        <v>888</v>
      </c>
      <c r="AE484" s="161">
        <v>2090</v>
      </c>
    </row>
    <row r="485" spans="30:31" ht="16.5" customHeight="1">
      <c r="AD485" s="156" t="s">
        <v>889</v>
      </c>
      <c r="AE485" s="161">
        <v>2090</v>
      </c>
    </row>
    <row r="486" spans="30:31" ht="16.5" customHeight="1">
      <c r="AD486" s="157" t="s">
        <v>890</v>
      </c>
      <c r="AE486" s="162">
        <v>1760</v>
      </c>
    </row>
    <row r="487" spans="30:31" ht="16.5" customHeight="1">
      <c r="AD487" s="158" t="s">
        <v>891</v>
      </c>
      <c r="AE487" s="163">
        <v>1430</v>
      </c>
    </row>
    <row r="488" spans="30:31" ht="16.5" customHeight="1">
      <c r="AD488" s="155" t="s">
        <v>1632</v>
      </c>
      <c r="AE488" s="159">
        <v>8690</v>
      </c>
    </row>
    <row r="489" spans="30:31" ht="16.5" customHeight="1">
      <c r="AD489" s="155" t="s">
        <v>1542</v>
      </c>
      <c r="AE489" s="159">
        <v>8690</v>
      </c>
    </row>
    <row r="490" spans="30:31" ht="16.5" customHeight="1">
      <c r="AD490" s="155" t="s">
        <v>892</v>
      </c>
      <c r="AE490" s="159">
        <v>8690</v>
      </c>
    </row>
    <row r="491" spans="30:31" ht="16.5" customHeight="1">
      <c r="AD491" s="155" t="s">
        <v>893</v>
      </c>
      <c r="AE491" s="159">
        <v>6545</v>
      </c>
    </row>
    <row r="492" spans="30:31" ht="16.5" customHeight="1">
      <c r="AD492" s="107" t="s">
        <v>894</v>
      </c>
      <c r="AE492" s="160">
        <v>5500</v>
      </c>
    </row>
    <row r="493" spans="30:31" ht="16.5" customHeight="1">
      <c r="AD493" s="107" t="s">
        <v>895</v>
      </c>
      <c r="AE493" s="160">
        <v>5500</v>
      </c>
    </row>
    <row r="494" spans="30:31" ht="16.5" customHeight="1">
      <c r="AD494" s="107" t="s">
        <v>896</v>
      </c>
      <c r="AE494" s="160">
        <v>5500</v>
      </c>
    </row>
    <row r="495" spans="30:31" ht="16.5" customHeight="1">
      <c r="AD495" s="156" t="s">
        <v>897</v>
      </c>
      <c r="AE495" s="161">
        <v>2090</v>
      </c>
    </row>
    <row r="496" spans="30:31" ht="16.5" customHeight="1">
      <c r="AD496" s="156" t="s">
        <v>898</v>
      </c>
      <c r="AE496" s="161">
        <v>2090</v>
      </c>
    </row>
    <row r="497" spans="30:31" ht="16.5" customHeight="1">
      <c r="AD497" s="157" t="s">
        <v>899</v>
      </c>
      <c r="AE497" s="162">
        <v>1760</v>
      </c>
    </row>
    <row r="498" spans="30:31" ht="16.5" customHeight="1">
      <c r="AD498" s="158" t="s">
        <v>900</v>
      </c>
      <c r="AE498" s="163">
        <v>1430</v>
      </c>
    </row>
    <row r="499" spans="30:31" ht="16.5" customHeight="1">
      <c r="AD499" s="155" t="s">
        <v>1633</v>
      </c>
      <c r="AE499" s="159">
        <v>8690</v>
      </c>
    </row>
    <row r="500" spans="30:31" ht="16.5" customHeight="1">
      <c r="AD500" s="155" t="s">
        <v>1543</v>
      </c>
      <c r="AE500" s="159">
        <v>8690</v>
      </c>
    </row>
    <row r="501" spans="30:31" ht="16.5" customHeight="1">
      <c r="AD501" s="155" t="s">
        <v>901</v>
      </c>
      <c r="AE501" s="159">
        <v>8690</v>
      </c>
    </row>
    <row r="502" spans="30:31" ht="16.5" customHeight="1">
      <c r="AD502" s="155" t="s">
        <v>902</v>
      </c>
      <c r="AE502" s="159">
        <v>6545</v>
      </c>
    </row>
    <row r="503" spans="30:31" ht="16.5" customHeight="1">
      <c r="AD503" s="107" t="s">
        <v>903</v>
      </c>
      <c r="AE503" s="160">
        <v>5500</v>
      </c>
    </row>
    <row r="504" spans="30:31" ht="16.5" customHeight="1">
      <c r="AD504" s="107" t="s">
        <v>904</v>
      </c>
      <c r="AE504" s="160">
        <v>5500</v>
      </c>
    </row>
    <row r="505" spans="30:31" ht="16.5" customHeight="1">
      <c r="AD505" s="107" t="s">
        <v>905</v>
      </c>
      <c r="AE505" s="160">
        <v>5500</v>
      </c>
    </row>
    <row r="506" spans="30:31" ht="16.5" customHeight="1">
      <c r="AD506" s="156" t="s">
        <v>906</v>
      </c>
      <c r="AE506" s="161">
        <v>2090</v>
      </c>
    </row>
    <row r="507" spans="30:31" ht="16.5" customHeight="1">
      <c r="AD507" s="156" t="s">
        <v>907</v>
      </c>
      <c r="AE507" s="161">
        <v>2090</v>
      </c>
    </row>
    <row r="508" spans="30:31" ht="16.5" customHeight="1">
      <c r="AD508" s="157" t="s">
        <v>908</v>
      </c>
      <c r="AE508" s="162">
        <v>1760</v>
      </c>
    </row>
    <row r="509" spans="30:31" ht="16.5" customHeight="1">
      <c r="AD509" s="158" t="s">
        <v>909</v>
      </c>
      <c r="AE509" s="163">
        <v>1430</v>
      </c>
    </row>
    <row r="510" spans="30:31" ht="16.5" customHeight="1">
      <c r="AD510" s="155" t="s">
        <v>1497</v>
      </c>
      <c r="AE510" s="159">
        <v>8745</v>
      </c>
    </row>
    <row r="511" spans="30:31" ht="16.5" customHeight="1">
      <c r="AD511" s="155" t="s">
        <v>1498</v>
      </c>
      <c r="AE511" s="159">
        <v>8745</v>
      </c>
    </row>
    <row r="512" spans="30:31" ht="16.5" customHeight="1">
      <c r="AD512" s="155" t="s">
        <v>514</v>
      </c>
      <c r="AE512" s="159">
        <v>8745</v>
      </c>
    </row>
    <row r="513" spans="30:31" ht="16.5" customHeight="1">
      <c r="AD513" s="155" t="s">
        <v>515</v>
      </c>
      <c r="AE513" s="159">
        <v>6985</v>
      </c>
    </row>
    <row r="514" spans="30:31" ht="16.5" customHeight="1">
      <c r="AD514" s="107" t="s">
        <v>516</v>
      </c>
      <c r="AE514" s="160">
        <v>5500</v>
      </c>
    </row>
    <row r="515" spans="30:31" ht="16.5" customHeight="1">
      <c r="AD515" s="107" t="s">
        <v>517</v>
      </c>
      <c r="AE515" s="160">
        <v>5500</v>
      </c>
    </row>
    <row r="516" spans="30:31" ht="16.5" customHeight="1">
      <c r="AD516" s="107" t="s">
        <v>518</v>
      </c>
      <c r="AE516" s="160">
        <v>5500</v>
      </c>
    </row>
    <row r="517" spans="30:31" ht="16.5" customHeight="1">
      <c r="AD517" s="156" t="s">
        <v>519</v>
      </c>
      <c r="AE517" s="161">
        <v>2090</v>
      </c>
    </row>
    <row r="518" spans="30:31" ht="16.5" customHeight="1">
      <c r="AD518" s="156" t="s">
        <v>520</v>
      </c>
      <c r="AE518" s="161">
        <v>2090</v>
      </c>
    </row>
    <row r="519" spans="30:31" ht="16.5" customHeight="1">
      <c r="AD519" s="157" t="s">
        <v>521</v>
      </c>
      <c r="AE519" s="162">
        <v>1760</v>
      </c>
    </row>
    <row r="520" spans="30:31" ht="16.5" customHeight="1">
      <c r="AD520" s="158" t="s">
        <v>522</v>
      </c>
      <c r="AE520" s="163">
        <v>1430</v>
      </c>
    </row>
    <row r="521" spans="30:31" ht="16.5" customHeight="1">
      <c r="AD521" s="155" t="s">
        <v>1634</v>
      </c>
      <c r="AE521" s="159">
        <v>7095</v>
      </c>
    </row>
    <row r="522" spans="30:31" ht="16.5" customHeight="1">
      <c r="AD522" s="155" t="s">
        <v>1544</v>
      </c>
      <c r="AE522" s="159">
        <v>7095</v>
      </c>
    </row>
    <row r="523" spans="30:31" ht="16.5" customHeight="1">
      <c r="AD523" s="155" t="s">
        <v>919</v>
      </c>
      <c r="AE523" s="159">
        <v>7095</v>
      </c>
    </row>
    <row r="524" spans="30:31" ht="16.5" customHeight="1">
      <c r="AD524" s="155" t="s">
        <v>920</v>
      </c>
      <c r="AE524" s="159">
        <v>5390</v>
      </c>
    </row>
    <row r="525" spans="30:31" ht="16.5" customHeight="1">
      <c r="AD525" s="107" t="s">
        <v>921</v>
      </c>
      <c r="AE525" s="160">
        <v>4565</v>
      </c>
    </row>
    <row r="526" spans="30:31" ht="16.5" customHeight="1">
      <c r="AD526" s="107" t="s">
        <v>922</v>
      </c>
      <c r="AE526" s="160">
        <v>4565</v>
      </c>
    </row>
    <row r="527" spans="30:31" ht="16.5" customHeight="1">
      <c r="AD527" s="107" t="s">
        <v>923</v>
      </c>
      <c r="AE527" s="160">
        <v>4565</v>
      </c>
    </row>
    <row r="528" spans="30:31" ht="16.5" customHeight="1">
      <c r="AD528" s="156" t="s">
        <v>924</v>
      </c>
      <c r="AE528" s="161">
        <v>1815</v>
      </c>
    </row>
    <row r="529" spans="30:31" ht="16.5" customHeight="1">
      <c r="AD529" s="156" t="s">
        <v>925</v>
      </c>
      <c r="AE529" s="161">
        <v>1815</v>
      </c>
    </row>
    <row r="530" spans="30:31" ht="16.5" customHeight="1">
      <c r="AD530" s="157" t="s">
        <v>926</v>
      </c>
      <c r="AE530" s="162">
        <v>1485</v>
      </c>
    </row>
    <row r="531" spans="30:31" ht="16.5" customHeight="1">
      <c r="AD531" s="158" t="s">
        <v>927</v>
      </c>
      <c r="AE531" s="163">
        <v>1155</v>
      </c>
    </row>
    <row r="532" spans="30:31" ht="16.5" customHeight="1">
      <c r="AD532" s="155" t="s">
        <v>1635</v>
      </c>
      <c r="AE532" s="159">
        <v>7095</v>
      </c>
    </row>
    <row r="533" spans="30:31" ht="16.5" customHeight="1">
      <c r="AD533" s="155" t="s">
        <v>1545</v>
      </c>
      <c r="AE533" s="159">
        <v>7095</v>
      </c>
    </row>
    <row r="534" spans="30:31" ht="16.5" customHeight="1">
      <c r="AD534" s="155" t="s">
        <v>928</v>
      </c>
      <c r="AE534" s="159">
        <v>7095</v>
      </c>
    </row>
    <row r="535" spans="30:31" ht="16.5" customHeight="1">
      <c r="AD535" s="155" t="s">
        <v>929</v>
      </c>
      <c r="AE535" s="159">
        <v>5390</v>
      </c>
    </row>
    <row r="536" spans="30:31" ht="16.5" customHeight="1">
      <c r="AD536" s="107" t="s">
        <v>930</v>
      </c>
      <c r="AE536" s="160">
        <v>4565</v>
      </c>
    </row>
    <row r="537" spans="30:31" ht="16.5" customHeight="1">
      <c r="AD537" s="107" t="s">
        <v>931</v>
      </c>
      <c r="AE537" s="160">
        <v>4565</v>
      </c>
    </row>
    <row r="538" spans="30:31" ht="16.5" customHeight="1">
      <c r="AD538" s="107" t="s">
        <v>932</v>
      </c>
      <c r="AE538" s="160">
        <v>4565</v>
      </c>
    </row>
    <row r="539" spans="30:31" ht="16.5" customHeight="1">
      <c r="AD539" s="156" t="s">
        <v>933</v>
      </c>
      <c r="AE539" s="161">
        <v>1815</v>
      </c>
    </row>
    <row r="540" spans="30:31" ht="16.5" customHeight="1">
      <c r="AD540" s="156" t="s">
        <v>934</v>
      </c>
      <c r="AE540" s="161">
        <v>1815</v>
      </c>
    </row>
    <row r="541" spans="30:31" ht="16.5" customHeight="1">
      <c r="AD541" s="157" t="s">
        <v>935</v>
      </c>
      <c r="AE541" s="162">
        <v>1485</v>
      </c>
    </row>
    <row r="542" spans="30:31" ht="16.5" customHeight="1">
      <c r="AD542" s="158" t="s">
        <v>936</v>
      </c>
      <c r="AE542" s="163">
        <v>1155</v>
      </c>
    </row>
    <row r="543" spans="30:31" ht="16.5" customHeight="1">
      <c r="AD543" s="155" t="s">
        <v>1636</v>
      </c>
      <c r="AE543" s="159">
        <v>7095</v>
      </c>
    </row>
    <row r="544" spans="30:31" ht="16.5" customHeight="1">
      <c r="AD544" s="155" t="s">
        <v>1546</v>
      </c>
      <c r="AE544" s="159">
        <v>7095</v>
      </c>
    </row>
    <row r="545" spans="30:31" ht="16.5" customHeight="1">
      <c r="AD545" s="155" t="s">
        <v>937</v>
      </c>
      <c r="AE545" s="159">
        <v>7095</v>
      </c>
    </row>
    <row r="546" spans="30:31" ht="16.5" customHeight="1">
      <c r="AD546" s="155" t="s">
        <v>938</v>
      </c>
      <c r="AE546" s="159">
        <v>5390</v>
      </c>
    </row>
    <row r="547" spans="30:31" ht="16.5" customHeight="1">
      <c r="AD547" s="107" t="s">
        <v>939</v>
      </c>
      <c r="AE547" s="160">
        <v>4565</v>
      </c>
    </row>
    <row r="548" spans="30:31" ht="16.5" customHeight="1">
      <c r="AD548" s="107" t="s">
        <v>940</v>
      </c>
      <c r="AE548" s="160">
        <v>4565</v>
      </c>
    </row>
    <row r="549" spans="30:31" ht="16.5" customHeight="1">
      <c r="AD549" s="107" t="s">
        <v>941</v>
      </c>
      <c r="AE549" s="160">
        <v>4565</v>
      </c>
    </row>
    <row r="550" spans="30:31" ht="16.5" customHeight="1">
      <c r="AD550" s="156" t="s">
        <v>942</v>
      </c>
      <c r="AE550" s="161">
        <v>1815</v>
      </c>
    </row>
    <row r="551" spans="30:31" ht="16.5" customHeight="1">
      <c r="AD551" s="156" t="s">
        <v>943</v>
      </c>
      <c r="AE551" s="161">
        <v>1815</v>
      </c>
    </row>
    <row r="552" spans="30:31" ht="16.5" customHeight="1">
      <c r="AD552" s="157" t="s">
        <v>944</v>
      </c>
      <c r="AE552" s="162">
        <v>1485</v>
      </c>
    </row>
    <row r="553" spans="30:31" ht="16.5" customHeight="1">
      <c r="AD553" s="158" t="s">
        <v>945</v>
      </c>
      <c r="AE553" s="163">
        <v>1155</v>
      </c>
    </row>
    <row r="554" spans="30:31" ht="16.5" customHeight="1">
      <c r="AD554" s="155" t="s">
        <v>1637</v>
      </c>
      <c r="AE554" s="159">
        <v>6600</v>
      </c>
    </row>
    <row r="555" spans="30:31" ht="16.5" customHeight="1">
      <c r="AD555" s="155" t="s">
        <v>1547</v>
      </c>
      <c r="AE555" s="159">
        <v>6600</v>
      </c>
    </row>
    <row r="556" spans="30:31" ht="16.5" customHeight="1">
      <c r="AD556" s="155" t="s">
        <v>946</v>
      </c>
      <c r="AE556" s="159">
        <v>6600</v>
      </c>
    </row>
    <row r="557" spans="30:31" ht="16.5" customHeight="1">
      <c r="AD557" s="155" t="s">
        <v>947</v>
      </c>
      <c r="AE557" s="159">
        <v>5060</v>
      </c>
    </row>
    <row r="558" spans="30:31" ht="16.5" customHeight="1">
      <c r="AD558" s="107" t="s">
        <v>948</v>
      </c>
      <c r="AE558" s="160">
        <v>4290</v>
      </c>
    </row>
    <row r="559" spans="30:31" ht="16.5" customHeight="1">
      <c r="AD559" s="107" t="s">
        <v>949</v>
      </c>
      <c r="AE559" s="160">
        <v>4290</v>
      </c>
    </row>
    <row r="560" spans="30:31" ht="16.5" customHeight="1">
      <c r="AD560" s="107" t="s">
        <v>950</v>
      </c>
      <c r="AE560" s="160">
        <v>4290</v>
      </c>
    </row>
    <row r="561" spans="30:31" ht="16.5" customHeight="1">
      <c r="AD561" s="156" t="s">
        <v>951</v>
      </c>
      <c r="AE561" s="161">
        <v>1705</v>
      </c>
    </row>
    <row r="562" spans="30:31" ht="16.5" customHeight="1">
      <c r="AD562" s="156" t="s">
        <v>952</v>
      </c>
      <c r="AE562" s="161">
        <v>1705</v>
      </c>
    </row>
    <row r="563" spans="30:31" ht="16.5" customHeight="1">
      <c r="AD563" s="157" t="s">
        <v>953</v>
      </c>
      <c r="AE563" s="162">
        <v>1375</v>
      </c>
    </row>
    <row r="564" spans="30:31" ht="16.5" customHeight="1">
      <c r="AD564" s="158" t="s">
        <v>954</v>
      </c>
      <c r="AE564" s="163">
        <v>1045</v>
      </c>
    </row>
    <row r="565" spans="30:31" ht="16.5" customHeight="1">
      <c r="AD565" s="155" t="s">
        <v>1638</v>
      </c>
      <c r="AE565" s="159">
        <v>6600</v>
      </c>
    </row>
    <row r="566" spans="30:31" ht="16.5" customHeight="1">
      <c r="AD566" s="155" t="s">
        <v>1548</v>
      </c>
      <c r="AE566" s="159">
        <v>6600</v>
      </c>
    </row>
    <row r="567" spans="30:31" ht="16.5" customHeight="1">
      <c r="AD567" s="155" t="s">
        <v>955</v>
      </c>
      <c r="AE567" s="159">
        <v>6600</v>
      </c>
    </row>
    <row r="568" spans="30:31" ht="16.5" customHeight="1">
      <c r="AD568" s="155" t="s">
        <v>956</v>
      </c>
      <c r="AE568" s="159">
        <v>5060</v>
      </c>
    </row>
    <row r="569" spans="30:31" ht="16.5" customHeight="1">
      <c r="AD569" s="107" t="s">
        <v>957</v>
      </c>
      <c r="AE569" s="160">
        <v>4290</v>
      </c>
    </row>
    <row r="570" spans="30:31" ht="16.5" customHeight="1">
      <c r="AD570" s="107" t="s">
        <v>958</v>
      </c>
      <c r="AE570" s="160">
        <v>4290</v>
      </c>
    </row>
    <row r="571" spans="30:31" ht="16.5" customHeight="1">
      <c r="AD571" s="107" t="s">
        <v>959</v>
      </c>
      <c r="AE571" s="160">
        <v>4290</v>
      </c>
    </row>
    <row r="572" spans="30:31" ht="16.5" customHeight="1">
      <c r="AD572" s="156" t="s">
        <v>960</v>
      </c>
      <c r="AE572" s="161">
        <v>1705</v>
      </c>
    </row>
    <row r="573" spans="30:31" ht="16.5" customHeight="1">
      <c r="AD573" s="156" t="s">
        <v>961</v>
      </c>
      <c r="AE573" s="161">
        <v>1705</v>
      </c>
    </row>
    <row r="574" spans="30:31" ht="16.5" customHeight="1">
      <c r="AD574" s="157" t="s">
        <v>962</v>
      </c>
      <c r="AE574" s="162">
        <v>1375</v>
      </c>
    </row>
    <row r="575" spans="30:31" ht="16.5" customHeight="1">
      <c r="AD575" s="158" t="s">
        <v>963</v>
      </c>
      <c r="AE575" s="163">
        <v>1045</v>
      </c>
    </row>
    <row r="576" spans="30:31" ht="16.5" customHeight="1">
      <c r="AD576" s="155" t="s">
        <v>1639</v>
      </c>
      <c r="AE576" s="159">
        <v>6600</v>
      </c>
    </row>
    <row r="577" spans="30:31" ht="16.5" customHeight="1">
      <c r="AD577" s="155" t="s">
        <v>1549</v>
      </c>
      <c r="AE577" s="159">
        <v>6600</v>
      </c>
    </row>
    <row r="578" spans="30:31" ht="16.5" customHeight="1">
      <c r="AD578" s="155" t="s">
        <v>964</v>
      </c>
      <c r="AE578" s="159">
        <v>6600</v>
      </c>
    </row>
    <row r="579" spans="30:31" ht="16.5" customHeight="1">
      <c r="AD579" s="155" t="s">
        <v>965</v>
      </c>
      <c r="AE579" s="159">
        <v>5060</v>
      </c>
    </row>
    <row r="580" spans="30:31" ht="16.5" customHeight="1">
      <c r="AD580" s="107" t="s">
        <v>966</v>
      </c>
      <c r="AE580" s="160">
        <v>4290</v>
      </c>
    </row>
    <row r="581" spans="30:31" ht="16.5" customHeight="1">
      <c r="AD581" s="107" t="s">
        <v>967</v>
      </c>
      <c r="AE581" s="160">
        <v>4290</v>
      </c>
    </row>
    <row r="582" spans="30:31" ht="16.5" customHeight="1">
      <c r="AD582" s="107" t="s">
        <v>968</v>
      </c>
      <c r="AE582" s="160">
        <v>4290</v>
      </c>
    </row>
    <row r="583" spans="30:31" ht="16.5" customHeight="1">
      <c r="AD583" s="156" t="s">
        <v>969</v>
      </c>
      <c r="AE583" s="161">
        <v>1705</v>
      </c>
    </row>
    <row r="584" spans="30:31" ht="16.5" customHeight="1">
      <c r="AD584" s="156" t="s">
        <v>970</v>
      </c>
      <c r="AE584" s="161">
        <v>1705</v>
      </c>
    </row>
    <row r="585" spans="30:31" ht="16.5" customHeight="1">
      <c r="AD585" s="157" t="s">
        <v>971</v>
      </c>
      <c r="AE585" s="162">
        <v>1375</v>
      </c>
    </row>
    <row r="586" spans="30:31" ht="16.5" customHeight="1">
      <c r="AD586" s="158" t="s">
        <v>972</v>
      </c>
      <c r="AE586" s="163">
        <v>1045</v>
      </c>
    </row>
    <row r="587" spans="30:31" ht="16.5" customHeight="1">
      <c r="AD587" s="155" t="s">
        <v>1640</v>
      </c>
      <c r="AE587" s="159">
        <v>4895</v>
      </c>
    </row>
    <row r="588" spans="30:31" ht="16.5" customHeight="1">
      <c r="AD588" s="155" t="s">
        <v>1550</v>
      </c>
      <c r="AE588" s="159">
        <v>4895</v>
      </c>
    </row>
    <row r="589" spans="30:31" ht="16.5" customHeight="1">
      <c r="AD589" s="155" t="s">
        <v>973</v>
      </c>
      <c r="AE589" s="159">
        <v>4895</v>
      </c>
    </row>
    <row r="590" spans="30:31" ht="16.5" customHeight="1">
      <c r="AD590" s="155" t="s">
        <v>974</v>
      </c>
      <c r="AE590" s="159">
        <v>3795</v>
      </c>
    </row>
    <row r="591" spans="30:31" ht="16.5" customHeight="1">
      <c r="AD591" s="107" t="s">
        <v>975</v>
      </c>
      <c r="AE591" s="160">
        <v>3245</v>
      </c>
    </row>
    <row r="592" spans="30:31" ht="16.5" customHeight="1">
      <c r="AD592" s="107" t="s">
        <v>976</v>
      </c>
      <c r="AE592" s="160">
        <v>3245</v>
      </c>
    </row>
    <row r="593" spans="30:31" ht="16.5" customHeight="1">
      <c r="AD593" s="107" t="s">
        <v>977</v>
      </c>
      <c r="AE593" s="160">
        <v>3245</v>
      </c>
    </row>
    <row r="594" spans="30:31" ht="16.5" customHeight="1">
      <c r="AD594" s="156" t="s">
        <v>978</v>
      </c>
      <c r="AE594" s="161">
        <v>1705</v>
      </c>
    </row>
    <row r="595" spans="30:31" ht="16.5" customHeight="1">
      <c r="AD595" s="156" t="s">
        <v>979</v>
      </c>
      <c r="AE595" s="161">
        <v>1705</v>
      </c>
    </row>
    <row r="596" spans="30:31" ht="16.5" customHeight="1">
      <c r="AD596" s="157" t="s">
        <v>980</v>
      </c>
      <c r="AE596" s="162">
        <v>1375</v>
      </c>
    </row>
    <row r="597" spans="30:31" ht="16.5" customHeight="1">
      <c r="AD597" s="158" t="s">
        <v>981</v>
      </c>
      <c r="AE597" s="163">
        <v>1045</v>
      </c>
    </row>
    <row r="598" spans="30:31" ht="16.5" customHeight="1">
      <c r="AD598" s="155" t="s">
        <v>1641</v>
      </c>
      <c r="AE598" s="159">
        <v>4895</v>
      </c>
    </row>
    <row r="599" spans="30:31" ht="16.5" customHeight="1">
      <c r="AD599" s="155" t="s">
        <v>1551</v>
      </c>
      <c r="AE599" s="159">
        <v>4895</v>
      </c>
    </row>
    <row r="600" spans="30:31" ht="16.5" customHeight="1">
      <c r="AD600" s="155" t="s">
        <v>982</v>
      </c>
      <c r="AE600" s="159">
        <v>4895</v>
      </c>
    </row>
    <row r="601" spans="30:31" ht="16.5" customHeight="1">
      <c r="AD601" s="155" t="s">
        <v>983</v>
      </c>
      <c r="AE601" s="159">
        <v>3795</v>
      </c>
    </row>
    <row r="602" spans="30:31" ht="16.5" customHeight="1">
      <c r="AD602" s="107" t="s">
        <v>984</v>
      </c>
      <c r="AE602" s="160">
        <v>3245</v>
      </c>
    </row>
    <row r="603" spans="30:31" ht="16.5" customHeight="1">
      <c r="AD603" s="107" t="s">
        <v>985</v>
      </c>
      <c r="AE603" s="160">
        <v>3245</v>
      </c>
    </row>
    <row r="604" spans="30:31" ht="16.5" customHeight="1">
      <c r="AD604" s="107" t="s">
        <v>986</v>
      </c>
      <c r="AE604" s="160">
        <v>3245</v>
      </c>
    </row>
    <row r="605" spans="30:31" ht="16.5" customHeight="1">
      <c r="AD605" s="156" t="s">
        <v>987</v>
      </c>
      <c r="AE605" s="161">
        <v>1705</v>
      </c>
    </row>
    <row r="606" spans="30:31" ht="16.5" customHeight="1">
      <c r="AD606" s="156" t="s">
        <v>988</v>
      </c>
      <c r="AE606" s="161">
        <v>1705</v>
      </c>
    </row>
    <row r="607" spans="30:31" ht="16.5" customHeight="1">
      <c r="AD607" s="157" t="s">
        <v>989</v>
      </c>
      <c r="AE607" s="162">
        <v>1375</v>
      </c>
    </row>
    <row r="608" spans="30:31" ht="16.5" customHeight="1">
      <c r="AD608" s="158" t="s">
        <v>990</v>
      </c>
      <c r="AE608" s="163">
        <v>1045</v>
      </c>
    </row>
    <row r="609" spans="30:31" ht="16.5" customHeight="1">
      <c r="AD609" s="155" t="s">
        <v>1642</v>
      </c>
      <c r="AE609" s="159">
        <v>4895</v>
      </c>
    </row>
    <row r="610" spans="30:31" ht="16.5" customHeight="1">
      <c r="AD610" s="155" t="s">
        <v>1552</v>
      </c>
      <c r="AE610" s="159">
        <v>4895</v>
      </c>
    </row>
    <row r="611" spans="30:31" ht="16.5" customHeight="1">
      <c r="AD611" s="155" t="s">
        <v>991</v>
      </c>
      <c r="AE611" s="159">
        <v>4895</v>
      </c>
    </row>
    <row r="612" spans="30:31" ht="16.5" customHeight="1">
      <c r="AD612" s="155" t="s">
        <v>992</v>
      </c>
      <c r="AE612" s="159">
        <v>3795</v>
      </c>
    </row>
    <row r="613" spans="30:31" ht="16.5" customHeight="1">
      <c r="AD613" s="107" t="s">
        <v>993</v>
      </c>
      <c r="AE613" s="160">
        <v>3245</v>
      </c>
    </row>
    <row r="614" spans="30:31" ht="16.5" customHeight="1">
      <c r="AD614" s="107" t="s">
        <v>994</v>
      </c>
      <c r="AE614" s="160">
        <v>3245</v>
      </c>
    </row>
    <row r="615" spans="30:31" ht="16.5" customHeight="1">
      <c r="AD615" s="107" t="s">
        <v>995</v>
      </c>
      <c r="AE615" s="160">
        <v>3245</v>
      </c>
    </row>
    <row r="616" spans="30:31" ht="16.5" customHeight="1">
      <c r="AD616" s="156" t="s">
        <v>996</v>
      </c>
      <c r="AE616" s="161">
        <v>1705</v>
      </c>
    </row>
    <row r="617" spans="30:31" ht="16.5" customHeight="1">
      <c r="AD617" s="156" t="s">
        <v>997</v>
      </c>
      <c r="AE617" s="161">
        <v>1705</v>
      </c>
    </row>
    <row r="618" spans="30:31" ht="16.5" customHeight="1">
      <c r="AD618" s="157" t="s">
        <v>998</v>
      </c>
      <c r="AE618" s="162">
        <v>1375</v>
      </c>
    </row>
    <row r="619" spans="30:31" ht="16.5" customHeight="1">
      <c r="AD619" s="158" t="s">
        <v>999</v>
      </c>
      <c r="AE619" s="163">
        <v>1045</v>
      </c>
    </row>
    <row r="620" spans="30:31" ht="16.5" customHeight="1">
      <c r="AD620" s="155" t="s">
        <v>1643</v>
      </c>
      <c r="AE620" s="159">
        <v>4895</v>
      </c>
    </row>
    <row r="621" spans="30:31" ht="16.5" customHeight="1">
      <c r="AD621" s="155" t="s">
        <v>1553</v>
      </c>
      <c r="AE621" s="159">
        <v>4895</v>
      </c>
    </row>
    <row r="622" spans="30:31" ht="16.5" customHeight="1">
      <c r="AD622" s="155" t="s">
        <v>1000</v>
      </c>
      <c r="AE622" s="159">
        <v>4895</v>
      </c>
    </row>
    <row r="623" spans="30:31" ht="16.5" customHeight="1">
      <c r="AD623" s="155" t="s">
        <v>1001</v>
      </c>
      <c r="AE623" s="159">
        <v>3795</v>
      </c>
    </row>
    <row r="624" spans="30:31" ht="16.5" customHeight="1">
      <c r="AD624" s="107" t="s">
        <v>1002</v>
      </c>
      <c r="AE624" s="160">
        <v>3245</v>
      </c>
    </row>
    <row r="625" spans="30:31" ht="16.5" customHeight="1">
      <c r="AD625" s="107" t="s">
        <v>1003</v>
      </c>
      <c r="AE625" s="160">
        <v>3245</v>
      </c>
    </row>
    <row r="626" spans="30:31" ht="16.5" customHeight="1">
      <c r="AD626" s="107" t="s">
        <v>1004</v>
      </c>
      <c r="AE626" s="160">
        <v>3245</v>
      </c>
    </row>
    <row r="627" spans="30:31" ht="16.5" customHeight="1">
      <c r="AD627" s="156" t="s">
        <v>1005</v>
      </c>
      <c r="AE627" s="161">
        <v>1705</v>
      </c>
    </row>
    <row r="628" spans="30:31" ht="16.5" customHeight="1">
      <c r="AD628" s="156" t="s">
        <v>1006</v>
      </c>
      <c r="AE628" s="161">
        <v>1705</v>
      </c>
    </row>
    <row r="629" spans="30:31" ht="16.5" customHeight="1">
      <c r="AD629" s="157" t="s">
        <v>1007</v>
      </c>
      <c r="AE629" s="162">
        <v>1375</v>
      </c>
    </row>
    <row r="630" spans="30:31" ht="16.5" customHeight="1">
      <c r="AD630" s="158" t="s">
        <v>1008</v>
      </c>
      <c r="AE630" s="163">
        <v>1045</v>
      </c>
    </row>
    <row r="631" spans="30:31" ht="16.5" customHeight="1">
      <c r="AD631" s="155" t="s">
        <v>1644</v>
      </c>
      <c r="AE631" s="159">
        <v>4895</v>
      </c>
    </row>
    <row r="632" spans="30:31" ht="16.5" customHeight="1">
      <c r="AD632" s="155" t="s">
        <v>1554</v>
      </c>
      <c r="AE632" s="159">
        <v>4895</v>
      </c>
    </row>
    <row r="633" spans="30:31" ht="16.5" customHeight="1">
      <c r="AD633" s="155" t="s">
        <v>1009</v>
      </c>
      <c r="AE633" s="159">
        <v>4895</v>
      </c>
    </row>
    <row r="634" spans="30:31" ht="16.5" customHeight="1">
      <c r="AD634" s="155" t="s">
        <v>1010</v>
      </c>
      <c r="AE634" s="159">
        <v>3795</v>
      </c>
    </row>
    <row r="635" spans="30:31" ht="16.5" customHeight="1">
      <c r="AD635" s="107" t="s">
        <v>1011</v>
      </c>
      <c r="AE635" s="160">
        <v>3245</v>
      </c>
    </row>
    <row r="636" spans="30:31" ht="16.5" customHeight="1">
      <c r="AD636" s="107" t="s">
        <v>1012</v>
      </c>
      <c r="AE636" s="160">
        <v>3245</v>
      </c>
    </row>
    <row r="637" spans="30:31" ht="16.5" customHeight="1">
      <c r="AD637" s="107" t="s">
        <v>1013</v>
      </c>
      <c r="AE637" s="160">
        <v>3245</v>
      </c>
    </row>
    <row r="638" spans="30:31" ht="16.5" customHeight="1">
      <c r="AD638" s="156" t="s">
        <v>1014</v>
      </c>
      <c r="AE638" s="161">
        <v>1705</v>
      </c>
    </row>
    <row r="639" spans="30:31" ht="16.5" customHeight="1">
      <c r="AD639" s="156" t="s">
        <v>1015</v>
      </c>
      <c r="AE639" s="161">
        <v>1705</v>
      </c>
    </row>
    <row r="640" spans="30:31" ht="16.5" customHeight="1">
      <c r="AD640" s="157" t="s">
        <v>1016</v>
      </c>
      <c r="AE640" s="162">
        <v>1375</v>
      </c>
    </row>
    <row r="641" spans="30:31" ht="16.5" customHeight="1">
      <c r="AD641" s="158" t="s">
        <v>1017</v>
      </c>
      <c r="AE641" s="163">
        <v>1045</v>
      </c>
    </row>
    <row r="642" spans="30:31" ht="16.5" customHeight="1">
      <c r="AD642" s="155" t="s">
        <v>1645</v>
      </c>
      <c r="AE642" s="159">
        <v>4895</v>
      </c>
    </row>
    <row r="643" spans="30:31" ht="16.5" customHeight="1">
      <c r="AD643" s="155" t="s">
        <v>1555</v>
      </c>
      <c r="AE643" s="159">
        <v>4895</v>
      </c>
    </row>
    <row r="644" spans="30:31" ht="16.5" customHeight="1">
      <c r="AD644" s="155" t="s">
        <v>910</v>
      </c>
      <c r="AE644" s="159">
        <v>4895</v>
      </c>
    </row>
    <row r="645" spans="30:31" ht="16.5" customHeight="1">
      <c r="AD645" s="155" t="s">
        <v>911</v>
      </c>
      <c r="AE645" s="159">
        <v>3795</v>
      </c>
    </row>
    <row r="646" spans="30:31" ht="16.5" customHeight="1">
      <c r="AD646" s="107" t="s">
        <v>912</v>
      </c>
      <c r="AE646" s="160">
        <v>3245</v>
      </c>
    </row>
    <row r="647" spans="30:31" ht="16.5" customHeight="1">
      <c r="AD647" s="107" t="s">
        <v>913</v>
      </c>
      <c r="AE647" s="160">
        <v>3245</v>
      </c>
    </row>
    <row r="648" spans="30:31" ht="16.5" customHeight="1">
      <c r="AD648" s="107" t="s">
        <v>914</v>
      </c>
      <c r="AE648" s="160">
        <v>3245</v>
      </c>
    </row>
    <row r="649" spans="30:31" ht="16.5" customHeight="1">
      <c r="AD649" s="156" t="s">
        <v>915</v>
      </c>
      <c r="AE649" s="161">
        <v>1705</v>
      </c>
    </row>
    <row r="650" spans="30:31" ht="16.5" customHeight="1">
      <c r="AD650" s="156" t="s">
        <v>916</v>
      </c>
      <c r="AE650" s="161">
        <v>1705</v>
      </c>
    </row>
    <row r="651" spans="30:31" ht="16.5" customHeight="1">
      <c r="AD651" s="157" t="s">
        <v>917</v>
      </c>
      <c r="AE651" s="162">
        <v>1375</v>
      </c>
    </row>
    <row r="652" spans="30:31" ht="16.5" customHeight="1">
      <c r="AD652" s="158" t="s">
        <v>918</v>
      </c>
      <c r="AE652" s="163">
        <v>1045</v>
      </c>
    </row>
    <row r="653" spans="30:31" ht="16.5" customHeight="1">
      <c r="AD653" s="155" t="s">
        <v>1646</v>
      </c>
      <c r="AE653" s="159">
        <v>4895</v>
      </c>
    </row>
    <row r="654" spans="30:31" ht="16.5" customHeight="1">
      <c r="AD654" s="155" t="s">
        <v>1556</v>
      </c>
      <c r="AE654" s="159">
        <v>4895</v>
      </c>
    </row>
    <row r="655" spans="30:31" ht="16.5" customHeight="1">
      <c r="AD655" s="155" t="s">
        <v>1018</v>
      </c>
      <c r="AE655" s="159">
        <v>4895</v>
      </c>
    </row>
    <row r="656" spans="30:31" ht="16.5" customHeight="1">
      <c r="AD656" s="155" t="s">
        <v>1019</v>
      </c>
      <c r="AE656" s="159">
        <v>3795</v>
      </c>
    </row>
    <row r="657" spans="30:31" ht="16.5" customHeight="1">
      <c r="AD657" s="107" t="s">
        <v>1020</v>
      </c>
      <c r="AE657" s="160">
        <v>3245</v>
      </c>
    </row>
    <row r="658" spans="30:31" ht="16.5" customHeight="1">
      <c r="AD658" s="107" t="s">
        <v>1021</v>
      </c>
      <c r="AE658" s="160">
        <v>3245</v>
      </c>
    </row>
    <row r="659" spans="30:31" ht="16.5" customHeight="1">
      <c r="AD659" s="107" t="s">
        <v>1022</v>
      </c>
      <c r="AE659" s="160">
        <v>3245</v>
      </c>
    </row>
    <row r="660" spans="30:31" ht="16.5" customHeight="1">
      <c r="AD660" s="156" t="s">
        <v>1023</v>
      </c>
      <c r="AE660" s="161">
        <v>1705</v>
      </c>
    </row>
    <row r="661" spans="30:31" ht="16.5" customHeight="1">
      <c r="AD661" s="156" t="s">
        <v>1024</v>
      </c>
      <c r="AE661" s="161">
        <v>1705</v>
      </c>
    </row>
    <row r="662" spans="30:31" ht="16.5" customHeight="1">
      <c r="AD662" s="157" t="s">
        <v>1025</v>
      </c>
      <c r="AE662" s="162">
        <v>1375</v>
      </c>
    </row>
    <row r="663" spans="30:31" ht="16.5" customHeight="1">
      <c r="AD663" s="158" t="s">
        <v>1026</v>
      </c>
      <c r="AE663" s="163">
        <v>1045</v>
      </c>
    </row>
    <row r="664" spans="30:31" ht="16.5" customHeight="1">
      <c r="AD664" s="155" t="s">
        <v>1647</v>
      </c>
      <c r="AE664" s="159">
        <v>6380</v>
      </c>
    </row>
    <row r="665" spans="30:31" ht="16.5" customHeight="1">
      <c r="AD665" s="155" t="s">
        <v>1557</v>
      </c>
      <c r="AE665" s="159">
        <v>6380</v>
      </c>
    </row>
    <row r="666" spans="30:31" ht="16.5" customHeight="1">
      <c r="AD666" s="155" t="s">
        <v>1027</v>
      </c>
      <c r="AE666" s="159">
        <v>6380</v>
      </c>
    </row>
    <row r="667" spans="30:31" ht="16.5" customHeight="1">
      <c r="AD667" s="155" t="s">
        <v>1028</v>
      </c>
      <c r="AE667" s="159">
        <v>4895</v>
      </c>
    </row>
    <row r="668" spans="30:31" ht="16.5" customHeight="1">
      <c r="AD668" s="107" t="s">
        <v>1029</v>
      </c>
      <c r="AE668" s="160">
        <v>4180</v>
      </c>
    </row>
    <row r="669" spans="30:31" ht="16.5" customHeight="1">
      <c r="AD669" s="107" t="s">
        <v>1030</v>
      </c>
      <c r="AE669" s="160">
        <v>4180</v>
      </c>
    </row>
    <row r="670" spans="30:31" ht="16.5" customHeight="1">
      <c r="AD670" s="107" t="s">
        <v>1031</v>
      </c>
      <c r="AE670" s="160">
        <v>4180</v>
      </c>
    </row>
    <row r="671" spans="30:31" ht="16.5" customHeight="1">
      <c r="AD671" s="156" t="s">
        <v>1032</v>
      </c>
      <c r="AE671" s="161">
        <v>1705</v>
      </c>
    </row>
    <row r="672" spans="30:31" ht="16.5" customHeight="1">
      <c r="AD672" s="156" t="s">
        <v>1033</v>
      </c>
      <c r="AE672" s="161">
        <v>1705</v>
      </c>
    </row>
    <row r="673" spans="30:31" ht="16.5" customHeight="1">
      <c r="AD673" s="157" t="s">
        <v>1034</v>
      </c>
      <c r="AE673" s="162">
        <v>1320</v>
      </c>
    </row>
    <row r="674" spans="30:31" ht="16.5" customHeight="1">
      <c r="AD674" s="158" t="s">
        <v>1035</v>
      </c>
      <c r="AE674" s="163">
        <v>1045</v>
      </c>
    </row>
    <row r="675" spans="30:31" ht="16.5" customHeight="1">
      <c r="AD675" s="155" t="s">
        <v>1648</v>
      </c>
      <c r="AE675" s="159">
        <v>6380</v>
      </c>
    </row>
    <row r="676" spans="30:31" ht="16.5" customHeight="1">
      <c r="AD676" s="155" t="s">
        <v>1558</v>
      </c>
      <c r="AE676" s="159">
        <v>6380</v>
      </c>
    </row>
    <row r="677" spans="30:31" ht="16.5" customHeight="1">
      <c r="AD677" s="155" t="s">
        <v>1036</v>
      </c>
      <c r="AE677" s="159">
        <v>6380</v>
      </c>
    </row>
    <row r="678" spans="30:31" ht="16.5" customHeight="1">
      <c r="AD678" s="155" t="s">
        <v>1037</v>
      </c>
      <c r="AE678" s="159">
        <v>4895</v>
      </c>
    </row>
    <row r="679" spans="30:31" ht="16.5" customHeight="1">
      <c r="AD679" s="107" t="s">
        <v>1038</v>
      </c>
      <c r="AE679" s="160">
        <v>4180</v>
      </c>
    </row>
    <row r="680" spans="30:31" ht="16.5" customHeight="1">
      <c r="AD680" s="107" t="s">
        <v>1039</v>
      </c>
      <c r="AE680" s="160">
        <v>4180</v>
      </c>
    </row>
    <row r="681" spans="30:31" ht="16.5" customHeight="1">
      <c r="AD681" s="107" t="s">
        <v>1040</v>
      </c>
      <c r="AE681" s="160">
        <v>4180</v>
      </c>
    </row>
    <row r="682" spans="30:31" ht="16.5" customHeight="1">
      <c r="AD682" s="156" t="s">
        <v>1041</v>
      </c>
      <c r="AE682" s="161">
        <v>1705</v>
      </c>
    </row>
    <row r="683" spans="30:31" ht="16.5" customHeight="1">
      <c r="AD683" s="156" t="s">
        <v>1042</v>
      </c>
      <c r="AE683" s="161">
        <v>1705</v>
      </c>
    </row>
    <row r="684" spans="30:31" ht="16.5" customHeight="1">
      <c r="AD684" s="157" t="s">
        <v>1043</v>
      </c>
      <c r="AE684" s="162">
        <v>1320</v>
      </c>
    </row>
    <row r="685" spans="30:31" ht="16.5" customHeight="1">
      <c r="AD685" s="158" t="s">
        <v>1044</v>
      </c>
      <c r="AE685" s="163">
        <v>1045</v>
      </c>
    </row>
    <row r="686" spans="30:31" ht="16.5" customHeight="1">
      <c r="AD686" s="155" t="s">
        <v>1649</v>
      </c>
      <c r="AE686" s="159">
        <v>6380</v>
      </c>
    </row>
    <row r="687" spans="30:31" ht="16.5" customHeight="1">
      <c r="AD687" s="155" t="s">
        <v>1559</v>
      </c>
      <c r="AE687" s="159">
        <v>6380</v>
      </c>
    </row>
    <row r="688" spans="30:31" ht="16.5" customHeight="1">
      <c r="AD688" s="155" t="s">
        <v>1045</v>
      </c>
      <c r="AE688" s="159">
        <v>6380</v>
      </c>
    </row>
    <row r="689" spans="30:31" ht="16.5" customHeight="1">
      <c r="AD689" s="155" t="s">
        <v>1046</v>
      </c>
      <c r="AE689" s="159">
        <v>4895</v>
      </c>
    </row>
    <row r="690" spans="30:31" ht="16.5" customHeight="1">
      <c r="AD690" s="107" t="s">
        <v>1047</v>
      </c>
      <c r="AE690" s="160">
        <v>4180</v>
      </c>
    </row>
    <row r="691" spans="30:31" ht="16.5" customHeight="1">
      <c r="AD691" s="107" t="s">
        <v>1048</v>
      </c>
      <c r="AE691" s="160">
        <v>4180</v>
      </c>
    </row>
    <row r="692" spans="30:31" ht="16.5" customHeight="1">
      <c r="AD692" s="107" t="s">
        <v>1049</v>
      </c>
      <c r="AE692" s="160">
        <v>4180</v>
      </c>
    </row>
    <row r="693" spans="30:31" ht="16.5" customHeight="1">
      <c r="AD693" s="156" t="s">
        <v>1050</v>
      </c>
      <c r="AE693" s="161">
        <v>1705</v>
      </c>
    </row>
    <row r="694" spans="30:31" ht="16.5" customHeight="1">
      <c r="AD694" s="156" t="s">
        <v>1051</v>
      </c>
      <c r="AE694" s="161">
        <v>1705</v>
      </c>
    </row>
    <row r="695" spans="30:31" ht="16.5" customHeight="1">
      <c r="AD695" s="157" t="s">
        <v>1052</v>
      </c>
      <c r="AE695" s="162">
        <v>1320</v>
      </c>
    </row>
    <row r="696" spans="30:31" ht="16.5" customHeight="1">
      <c r="AD696" s="158" t="s">
        <v>1053</v>
      </c>
      <c r="AE696" s="163">
        <v>1045</v>
      </c>
    </row>
    <row r="697" spans="30:31" ht="16.5" customHeight="1">
      <c r="AD697" s="155" t="s">
        <v>1650</v>
      </c>
      <c r="AE697" s="159">
        <v>6380</v>
      </c>
    </row>
    <row r="698" spans="30:31" ht="16.5" customHeight="1">
      <c r="AD698" s="155" t="s">
        <v>1560</v>
      </c>
      <c r="AE698" s="159">
        <v>6380</v>
      </c>
    </row>
    <row r="699" spans="30:31" ht="16.5" customHeight="1">
      <c r="AD699" s="155" t="s">
        <v>1054</v>
      </c>
      <c r="AE699" s="159">
        <v>6380</v>
      </c>
    </row>
    <row r="700" spans="30:31" ht="16.5" customHeight="1">
      <c r="AD700" s="155" t="s">
        <v>1055</v>
      </c>
      <c r="AE700" s="159">
        <v>4895</v>
      </c>
    </row>
    <row r="701" spans="30:31" ht="16.5" customHeight="1">
      <c r="AD701" s="107" t="s">
        <v>1056</v>
      </c>
      <c r="AE701" s="160">
        <v>4180</v>
      </c>
    </row>
    <row r="702" spans="30:31" ht="16.5" customHeight="1">
      <c r="AD702" s="107" t="s">
        <v>1057</v>
      </c>
      <c r="AE702" s="160">
        <v>4180</v>
      </c>
    </row>
    <row r="703" spans="30:31" ht="16.5" customHeight="1">
      <c r="AD703" s="107" t="s">
        <v>1058</v>
      </c>
      <c r="AE703" s="160">
        <v>4180</v>
      </c>
    </row>
    <row r="704" spans="30:31" ht="16.5" customHeight="1">
      <c r="AD704" s="156" t="s">
        <v>1059</v>
      </c>
      <c r="AE704" s="161">
        <v>1705</v>
      </c>
    </row>
    <row r="705" spans="30:31" ht="16.5" customHeight="1">
      <c r="AD705" s="156" t="s">
        <v>1060</v>
      </c>
      <c r="AE705" s="161">
        <v>1705</v>
      </c>
    </row>
    <row r="706" spans="30:31" ht="16.5" customHeight="1">
      <c r="AD706" s="157" t="s">
        <v>1061</v>
      </c>
      <c r="AE706" s="162">
        <v>1320</v>
      </c>
    </row>
    <row r="707" spans="30:31" ht="16.5" customHeight="1">
      <c r="AD707" s="158" t="s">
        <v>1062</v>
      </c>
      <c r="AE707" s="163">
        <v>1045</v>
      </c>
    </row>
    <row r="708" spans="30:31" ht="16.5" customHeight="1">
      <c r="AD708" s="155" t="s">
        <v>1651</v>
      </c>
      <c r="AE708" s="159">
        <v>6380</v>
      </c>
    </row>
    <row r="709" spans="30:31" ht="16.5" customHeight="1">
      <c r="AD709" s="155" t="s">
        <v>1561</v>
      </c>
      <c r="AE709" s="159">
        <v>6380</v>
      </c>
    </row>
    <row r="710" spans="30:31" ht="16.5" customHeight="1">
      <c r="AD710" s="155" t="s">
        <v>1063</v>
      </c>
      <c r="AE710" s="159">
        <v>6380</v>
      </c>
    </row>
    <row r="711" spans="30:31" ht="16.5" customHeight="1">
      <c r="AD711" s="155" t="s">
        <v>1064</v>
      </c>
      <c r="AE711" s="159">
        <v>4895</v>
      </c>
    </row>
    <row r="712" spans="30:31" ht="16.5" customHeight="1">
      <c r="AD712" s="107" t="s">
        <v>1065</v>
      </c>
      <c r="AE712" s="160">
        <v>4180</v>
      </c>
    </row>
    <row r="713" spans="30:31" ht="16.5" customHeight="1">
      <c r="AD713" s="107" t="s">
        <v>1066</v>
      </c>
      <c r="AE713" s="160">
        <v>4180</v>
      </c>
    </row>
    <row r="714" spans="30:31" ht="16.5" customHeight="1">
      <c r="AD714" s="107" t="s">
        <v>1067</v>
      </c>
      <c r="AE714" s="160">
        <v>4180</v>
      </c>
    </row>
    <row r="715" spans="30:31" ht="16.5" customHeight="1">
      <c r="AD715" s="156" t="s">
        <v>1068</v>
      </c>
      <c r="AE715" s="161">
        <v>1705</v>
      </c>
    </row>
    <row r="716" spans="30:31" ht="16.5" customHeight="1">
      <c r="AD716" s="156" t="s">
        <v>1069</v>
      </c>
      <c r="AE716" s="161">
        <v>1705</v>
      </c>
    </row>
    <row r="717" spans="30:31" ht="16.5" customHeight="1">
      <c r="AD717" s="157" t="s">
        <v>1070</v>
      </c>
      <c r="AE717" s="162">
        <v>1320</v>
      </c>
    </row>
    <row r="718" spans="30:31" ht="16.5" customHeight="1">
      <c r="AD718" s="158" t="s">
        <v>1071</v>
      </c>
      <c r="AE718" s="163">
        <v>1045</v>
      </c>
    </row>
    <row r="719" spans="30:31" ht="16.5" customHeight="1">
      <c r="AD719" s="155" t="s">
        <v>1652</v>
      </c>
      <c r="AE719" s="159">
        <v>6380</v>
      </c>
    </row>
    <row r="720" spans="30:31" ht="16.5" customHeight="1">
      <c r="AD720" s="155" t="s">
        <v>1562</v>
      </c>
      <c r="AE720" s="159">
        <v>6380</v>
      </c>
    </row>
    <row r="721" spans="30:31" ht="16.5" customHeight="1">
      <c r="AD721" s="155" t="s">
        <v>1072</v>
      </c>
      <c r="AE721" s="159">
        <v>6380</v>
      </c>
    </row>
    <row r="722" spans="30:31" ht="16.5" customHeight="1">
      <c r="AD722" s="155" t="s">
        <v>1073</v>
      </c>
      <c r="AE722" s="159">
        <v>4895</v>
      </c>
    </row>
    <row r="723" spans="30:31" ht="16.5" customHeight="1">
      <c r="AD723" s="107" t="s">
        <v>1074</v>
      </c>
      <c r="AE723" s="160">
        <v>4180</v>
      </c>
    </row>
    <row r="724" spans="30:31" ht="16.5" customHeight="1">
      <c r="AD724" s="107" t="s">
        <v>1075</v>
      </c>
      <c r="AE724" s="160">
        <v>4180</v>
      </c>
    </row>
    <row r="725" spans="30:31" ht="16.5" customHeight="1">
      <c r="AD725" s="107" t="s">
        <v>1076</v>
      </c>
      <c r="AE725" s="160">
        <v>4180</v>
      </c>
    </row>
    <row r="726" spans="30:31" ht="16.5" customHeight="1">
      <c r="AD726" s="156" t="s">
        <v>1077</v>
      </c>
      <c r="AE726" s="161">
        <v>1705</v>
      </c>
    </row>
    <row r="727" spans="30:31" ht="16.5" customHeight="1">
      <c r="AD727" s="156" t="s">
        <v>1078</v>
      </c>
      <c r="AE727" s="161">
        <v>1705</v>
      </c>
    </row>
    <row r="728" spans="30:31" ht="16.5" customHeight="1">
      <c r="AD728" s="157" t="s">
        <v>1079</v>
      </c>
      <c r="AE728" s="162">
        <v>1320</v>
      </c>
    </row>
    <row r="729" spans="30:31" ht="16.5" customHeight="1">
      <c r="AD729" s="158" t="s">
        <v>1080</v>
      </c>
      <c r="AE729" s="163">
        <v>1045</v>
      </c>
    </row>
    <row r="730" spans="30:31" ht="16.5" customHeight="1">
      <c r="AD730" s="155" t="s">
        <v>1653</v>
      </c>
      <c r="AE730" s="159">
        <v>6380</v>
      </c>
    </row>
    <row r="731" spans="30:31" ht="16.5" customHeight="1">
      <c r="AD731" s="155" t="s">
        <v>1563</v>
      </c>
      <c r="AE731" s="159">
        <v>6380</v>
      </c>
    </row>
    <row r="732" spans="30:31" ht="16.5" customHeight="1">
      <c r="AD732" s="155" t="s">
        <v>1081</v>
      </c>
      <c r="AE732" s="159">
        <v>6380</v>
      </c>
    </row>
    <row r="733" spans="30:31" ht="16.5" customHeight="1">
      <c r="AD733" s="155" t="s">
        <v>1082</v>
      </c>
      <c r="AE733" s="159">
        <v>4895</v>
      </c>
    </row>
    <row r="734" spans="30:31" ht="16.5" customHeight="1">
      <c r="AD734" s="107" t="s">
        <v>1083</v>
      </c>
      <c r="AE734" s="160">
        <v>4180</v>
      </c>
    </row>
    <row r="735" spans="30:31" ht="16.5" customHeight="1">
      <c r="AD735" s="107" t="s">
        <v>1084</v>
      </c>
      <c r="AE735" s="160">
        <v>4180</v>
      </c>
    </row>
    <row r="736" spans="30:31" ht="16.5" customHeight="1">
      <c r="AD736" s="107" t="s">
        <v>1085</v>
      </c>
      <c r="AE736" s="160">
        <v>4180</v>
      </c>
    </row>
    <row r="737" spans="30:31" ht="16.5" customHeight="1">
      <c r="AD737" s="156" t="s">
        <v>1086</v>
      </c>
      <c r="AE737" s="161">
        <v>1705</v>
      </c>
    </row>
    <row r="738" spans="30:31" ht="16.5" customHeight="1">
      <c r="AD738" s="156" t="s">
        <v>1087</v>
      </c>
      <c r="AE738" s="161">
        <v>1705</v>
      </c>
    </row>
    <row r="739" spans="30:31" ht="16.5" customHeight="1">
      <c r="AD739" s="157" t="s">
        <v>1088</v>
      </c>
      <c r="AE739" s="162">
        <v>1320</v>
      </c>
    </row>
    <row r="740" spans="30:31" ht="16.5" customHeight="1">
      <c r="AD740" s="158" t="s">
        <v>1089</v>
      </c>
      <c r="AE740" s="163">
        <v>1045</v>
      </c>
    </row>
    <row r="741" spans="30:31" ht="16.5" customHeight="1">
      <c r="AD741" s="155" t="s">
        <v>1654</v>
      </c>
      <c r="AE741" s="159">
        <v>6380</v>
      </c>
    </row>
    <row r="742" spans="30:31" ht="16.5" customHeight="1">
      <c r="AD742" s="155" t="s">
        <v>1564</v>
      </c>
      <c r="AE742" s="159">
        <v>6380</v>
      </c>
    </row>
    <row r="743" spans="30:31" ht="16.5" customHeight="1">
      <c r="AD743" s="155" t="s">
        <v>1090</v>
      </c>
      <c r="AE743" s="159">
        <v>6380</v>
      </c>
    </row>
    <row r="744" spans="30:31" ht="16.5" customHeight="1">
      <c r="AD744" s="155" t="s">
        <v>1091</v>
      </c>
      <c r="AE744" s="159">
        <v>4895</v>
      </c>
    </row>
    <row r="745" spans="30:31" ht="16.5" customHeight="1">
      <c r="AD745" s="107" t="s">
        <v>1092</v>
      </c>
      <c r="AE745" s="160">
        <v>4180</v>
      </c>
    </row>
    <row r="746" spans="30:31" ht="16.5" customHeight="1">
      <c r="AD746" s="107" t="s">
        <v>1093</v>
      </c>
      <c r="AE746" s="160">
        <v>4180</v>
      </c>
    </row>
    <row r="747" spans="30:31" ht="16.5" customHeight="1">
      <c r="AD747" s="107" t="s">
        <v>1094</v>
      </c>
      <c r="AE747" s="160">
        <v>4180</v>
      </c>
    </row>
    <row r="748" spans="30:31" ht="16.5" customHeight="1">
      <c r="AD748" s="156" t="s">
        <v>1095</v>
      </c>
      <c r="AE748" s="161">
        <v>1705</v>
      </c>
    </row>
    <row r="749" spans="30:31" ht="16.5" customHeight="1">
      <c r="AD749" s="156" t="s">
        <v>1096</v>
      </c>
      <c r="AE749" s="161">
        <v>1705</v>
      </c>
    </row>
    <row r="750" spans="30:31" ht="16.5" customHeight="1">
      <c r="AD750" s="157" t="s">
        <v>1097</v>
      </c>
      <c r="AE750" s="162">
        <v>1320</v>
      </c>
    </row>
    <row r="751" spans="30:31" ht="16.5" customHeight="1">
      <c r="AD751" s="158" t="s">
        <v>1098</v>
      </c>
      <c r="AE751" s="163">
        <v>1045</v>
      </c>
    </row>
    <row r="752" spans="30:31" ht="16.5" customHeight="1">
      <c r="AD752" s="155" t="s">
        <v>1655</v>
      </c>
      <c r="AE752" s="159">
        <v>6380</v>
      </c>
    </row>
    <row r="753" spans="30:31" ht="16.5" customHeight="1">
      <c r="AD753" s="155" t="s">
        <v>1565</v>
      </c>
      <c r="AE753" s="159">
        <v>6380</v>
      </c>
    </row>
    <row r="754" spans="30:31" ht="16.5" customHeight="1">
      <c r="AD754" s="155" t="s">
        <v>1099</v>
      </c>
      <c r="AE754" s="159">
        <v>6380</v>
      </c>
    </row>
    <row r="755" spans="30:31" ht="16.5" customHeight="1">
      <c r="AD755" s="155" t="s">
        <v>1100</v>
      </c>
      <c r="AE755" s="159">
        <v>4895</v>
      </c>
    </row>
    <row r="756" spans="30:31" ht="16.5" customHeight="1">
      <c r="AD756" s="107" t="s">
        <v>1101</v>
      </c>
      <c r="AE756" s="160">
        <v>4180</v>
      </c>
    </row>
    <row r="757" spans="30:31" ht="16.5" customHeight="1">
      <c r="AD757" s="107" t="s">
        <v>1102</v>
      </c>
      <c r="AE757" s="160">
        <v>4180</v>
      </c>
    </row>
    <row r="758" spans="30:31" ht="16.5" customHeight="1">
      <c r="AD758" s="107" t="s">
        <v>1103</v>
      </c>
      <c r="AE758" s="160">
        <v>4180</v>
      </c>
    </row>
    <row r="759" spans="30:31" ht="16.5" customHeight="1">
      <c r="AD759" s="156" t="s">
        <v>1104</v>
      </c>
      <c r="AE759" s="161">
        <v>1705</v>
      </c>
    </row>
    <row r="760" spans="30:31" ht="16.5" customHeight="1">
      <c r="AD760" s="156" t="s">
        <v>1105</v>
      </c>
      <c r="AE760" s="161">
        <v>1705</v>
      </c>
    </row>
    <row r="761" spans="30:31" ht="16.5" customHeight="1">
      <c r="AD761" s="157" t="s">
        <v>1106</v>
      </c>
      <c r="AE761" s="162">
        <v>1320</v>
      </c>
    </row>
    <row r="762" spans="30:31" ht="16.5" customHeight="1">
      <c r="AD762" s="158" t="s">
        <v>1107</v>
      </c>
      <c r="AE762" s="163">
        <v>1045</v>
      </c>
    </row>
    <row r="763" spans="30:31" ht="16.5" customHeight="1">
      <c r="AD763" s="155" t="s">
        <v>1656</v>
      </c>
      <c r="AE763" s="159">
        <v>6380</v>
      </c>
    </row>
    <row r="764" spans="30:31" ht="16.5" customHeight="1">
      <c r="AD764" s="155" t="s">
        <v>1566</v>
      </c>
      <c r="AE764" s="159">
        <v>6380</v>
      </c>
    </row>
    <row r="765" spans="30:31" ht="16.5" customHeight="1">
      <c r="AD765" s="155" t="s">
        <v>1108</v>
      </c>
      <c r="AE765" s="159">
        <v>6380</v>
      </c>
    </row>
    <row r="766" spans="30:31" ht="16.5" customHeight="1">
      <c r="AD766" s="155" t="s">
        <v>1109</v>
      </c>
      <c r="AE766" s="159">
        <v>4895</v>
      </c>
    </row>
    <row r="767" spans="30:31" ht="16.5" customHeight="1">
      <c r="AD767" s="107" t="s">
        <v>1110</v>
      </c>
      <c r="AE767" s="160">
        <v>4180</v>
      </c>
    </row>
    <row r="768" spans="30:31" ht="16.5" customHeight="1">
      <c r="AD768" s="107" t="s">
        <v>1111</v>
      </c>
      <c r="AE768" s="160">
        <v>4180</v>
      </c>
    </row>
    <row r="769" spans="30:31" ht="16.5" customHeight="1">
      <c r="AD769" s="107" t="s">
        <v>1112</v>
      </c>
      <c r="AE769" s="160">
        <v>4180</v>
      </c>
    </row>
    <row r="770" spans="30:31" ht="16.5" customHeight="1">
      <c r="AD770" s="156" t="s">
        <v>1113</v>
      </c>
      <c r="AE770" s="161">
        <v>1705</v>
      </c>
    </row>
    <row r="771" spans="30:31" ht="16.5" customHeight="1">
      <c r="AD771" s="156" t="s">
        <v>1114</v>
      </c>
      <c r="AE771" s="161">
        <v>1705</v>
      </c>
    </row>
    <row r="772" spans="30:31" ht="16.5" customHeight="1">
      <c r="AD772" s="157" t="s">
        <v>1115</v>
      </c>
      <c r="AE772" s="162">
        <v>1320</v>
      </c>
    </row>
    <row r="773" spans="30:31" ht="16.5" customHeight="1">
      <c r="AD773" s="158" t="s">
        <v>1116</v>
      </c>
      <c r="AE773" s="163">
        <v>1045</v>
      </c>
    </row>
    <row r="774" spans="30:31" ht="16.5" customHeight="1">
      <c r="AD774" s="155" t="s">
        <v>1657</v>
      </c>
      <c r="AE774" s="159">
        <v>6380</v>
      </c>
    </row>
    <row r="775" spans="30:31" ht="16.5" customHeight="1">
      <c r="AD775" s="155" t="s">
        <v>1567</v>
      </c>
      <c r="AE775" s="159">
        <v>6380</v>
      </c>
    </row>
    <row r="776" spans="30:31" ht="16.5" customHeight="1">
      <c r="AD776" s="155" t="s">
        <v>1117</v>
      </c>
      <c r="AE776" s="159">
        <v>6380</v>
      </c>
    </row>
    <row r="777" spans="30:31" ht="16.5" customHeight="1">
      <c r="AD777" s="155" t="s">
        <v>1118</v>
      </c>
      <c r="AE777" s="159">
        <v>5005</v>
      </c>
    </row>
    <row r="778" spans="30:31" ht="16.5" customHeight="1">
      <c r="AD778" s="107" t="s">
        <v>1119</v>
      </c>
      <c r="AE778" s="160">
        <v>4180</v>
      </c>
    </row>
    <row r="779" spans="30:31" ht="16.5" customHeight="1">
      <c r="AD779" s="107" t="s">
        <v>1120</v>
      </c>
      <c r="AE779" s="160">
        <v>4180</v>
      </c>
    </row>
    <row r="780" spans="30:31" ht="16.5" customHeight="1">
      <c r="AD780" s="107" t="s">
        <v>1121</v>
      </c>
      <c r="AE780" s="160">
        <v>4180</v>
      </c>
    </row>
    <row r="781" spans="30:31" ht="16.5" customHeight="1">
      <c r="AD781" s="156" t="s">
        <v>1122</v>
      </c>
      <c r="AE781" s="161">
        <v>1760</v>
      </c>
    </row>
    <row r="782" spans="30:31" ht="16.5" customHeight="1">
      <c r="AD782" s="156" t="s">
        <v>1123</v>
      </c>
      <c r="AE782" s="161">
        <v>1760</v>
      </c>
    </row>
    <row r="783" spans="30:31" ht="16.5" customHeight="1">
      <c r="AD783" s="157" t="s">
        <v>1124</v>
      </c>
      <c r="AE783" s="162">
        <v>1430</v>
      </c>
    </row>
    <row r="784" spans="30:31" ht="16.5" customHeight="1">
      <c r="AD784" s="158" t="s">
        <v>1125</v>
      </c>
      <c r="AE784" s="163">
        <v>1100</v>
      </c>
    </row>
    <row r="785" spans="30:31" ht="16.5" customHeight="1">
      <c r="AD785" s="155" t="s">
        <v>1658</v>
      </c>
      <c r="AE785" s="159">
        <v>6380</v>
      </c>
    </row>
    <row r="786" spans="30:31" ht="16.5" customHeight="1">
      <c r="AD786" s="155" t="s">
        <v>1568</v>
      </c>
      <c r="AE786" s="159">
        <v>6380</v>
      </c>
    </row>
    <row r="787" spans="30:31" ht="16.5" customHeight="1">
      <c r="AD787" s="155" t="s">
        <v>1297</v>
      </c>
      <c r="AE787" s="159">
        <v>6380</v>
      </c>
    </row>
    <row r="788" spans="30:31" ht="16.5" customHeight="1">
      <c r="AD788" s="155" t="s">
        <v>1298</v>
      </c>
      <c r="AE788" s="159">
        <v>5005</v>
      </c>
    </row>
    <row r="789" spans="30:31" ht="16.5" customHeight="1">
      <c r="AD789" s="107" t="s">
        <v>1299</v>
      </c>
      <c r="AE789" s="160">
        <v>4180</v>
      </c>
    </row>
    <row r="790" spans="30:31" ht="16.5" customHeight="1">
      <c r="AD790" s="107" t="s">
        <v>1300</v>
      </c>
      <c r="AE790" s="160">
        <v>4180</v>
      </c>
    </row>
    <row r="791" spans="30:31" ht="16.5" customHeight="1">
      <c r="AD791" s="107" t="s">
        <v>1301</v>
      </c>
      <c r="AE791" s="160">
        <v>4180</v>
      </c>
    </row>
    <row r="792" spans="30:31" ht="16.5" customHeight="1">
      <c r="AD792" s="156" t="s">
        <v>1302</v>
      </c>
      <c r="AE792" s="161">
        <v>1760</v>
      </c>
    </row>
    <row r="793" spans="30:31" ht="16.5" customHeight="1">
      <c r="AD793" s="156" t="s">
        <v>1303</v>
      </c>
      <c r="AE793" s="161">
        <v>1760</v>
      </c>
    </row>
    <row r="794" spans="30:31" ht="16.5" customHeight="1">
      <c r="AD794" s="157" t="s">
        <v>1304</v>
      </c>
      <c r="AE794" s="162">
        <v>1430</v>
      </c>
    </row>
    <row r="795" spans="30:31" ht="16.5" customHeight="1">
      <c r="AD795" s="158" t="s">
        <v>1305</v>
      </c>
      <c r="AE795" s="163">
        <v>1100</v>
      </c>
    </row>
    <row r="796" spans="30:31" ht="16.5" customHeight="1">
      <c r="AD796" s="155" t="s">
        <v>1659</v>
      </c>
      <c r="AE796" s="159">
        <v>6380</v>
      </c>
    </row>
    <row r="797" spans="30:31" ht="16.5" customHeight="1">
      <c r="AD797" s="155" t="s">
        <v>1569</v>
      </c>
      <c r="AE797" s="159">
        <v>6380</v>
      </c>
    </row>
    <row r="798" spans="30:31" ht="16.5" customHeight="1">
      <c r="AD798" s="155" t="s">
        <v>1306</v>
      </c>
      <c r="AE798" s="159">
        <v>6380</v>
      </c>
    </row>
    <row r="799" spans="30:31" ht="16.5" customHeight="1">
      <c r="AD799" s="155" t="s">
        <v>1307</v>
      </c>
      <c r="AE799" s="159">
        <v>5005</v>
      </c>
    </row>
    <row r="800" spans="30:31" ht="16.5" customHeight="1">
      <c r="AD800" s="107" t="s">
        <v>1308</v>
      </c>
      <c r="AE800" s="160">
        <v>4180</v>
      </c>
    </row>
    <row r="801" spans="30:31" ht="16.5" customHeight="1">
      <c r="AD801" s="107" t="s">
        <v>1309</v>
      </c>
      <c r="AE801" s="160">
        <v>4180</v>
      </c>
    </row>
    <row r="802" spans="30:31" ht="16.5" customHeight="1">
      <c r="AD802" s="107" t="s">
        <v>1310</v>
      </c>
      <c r="AE802" s="160">
        <v>4180</v>
      </c>
    </row>
    <row r="803" spans="30:31" ht="16.5" customHeight="1">
      <c r="AD803" s="156" t="s">
        <v>1311</v>
      </c>
      <c r="AE803" s="161">
        <v>1760</v>
      </c>
    </row>
    <row r="804" spans="30:31" ht="16.5" customHeight="1">
      <c r="AD804" s="156" t="s">
        <v>1312</v>
      </c>
      <c r="AE804" s="161">
        <v>1760</v>
      </c>
    </row>
    <row r="805" spans="30:31" ht="16.5" customHeight="1">
      <c r="AD805" s="157" t="s">
        <v>1313</v>
      </c>
      <c r="AE805" s="162">
        <v>1430</v>
      </c>
    </row>
    <row r="806" spans="30:31" ht="16.5" customHeight="1">
      <c r="AD806" s="158" t="s">
        <v>1314</v>
      </c>
      <c r="AE806" s="163">
        <v>1100</v>
      </c>
    </row>
    <row r="807" spans="30:31" ht="16.5" customHeight="1">
      <c r="AD807" s="155" t="s">
        <v>1660</v>
      </c>
      <c r="AE807" s="159">
        <v>6380</v>
      </c>
    </row>
    <row r="808" spans="30:31" ht="16.5" customHeight="1">
      <c r="AD808" s="155" t="s">
        <v>1570</v>
      </c>
      <c r="AE808" s="159">
        <v>6380</v>
      </c>
    </row>
    <row r="809" spans="30:31" ht="16.5" customHeight="1">
      <c r="AD809" s="155" t="s">
        <v>1126</v>
      </c>
      <c r="AE809" s="159">
        <v>6380</v>
      </c>
    </row>
    <row r="810" spans="30:31" ht="16.5" customHeight="1">
      <c r="AD810" s="155" t="s">
        <v>1127</v>
      </c>
      <c r="AE810" s="159">
        <v>5005</v>
      </c>
    </row>
    <row r="811" spans="30:31" ht="16.5" customHeight="1">
      <c r="AD811" s="107" t="s">
        <v>1128</v>
      </c>
      <c r="AE811" s="160">
        <v>4180</v>
      </c>
    </row>
    <row r="812" spans="30:31" ht="16.5" customHeight="1">
      <c r="AD812" s="107" t="s">
        <v>1129</v>
      </c>
      <c r="AE812" s="160">
        <v>4180</v>
      </c>
    </row>
    <row r="813" spans="30:31" ht="16.5" customHeight="1">
      <c r="AD813" s="107" t="s">
        <v>1130</v>
      </c>
      <c r="AE813" s="160">
        <v>4180</v>
      </c>
    </row>
    <row r="814" spans="30:31" ht="16.5" customHeight="1">
      <c r="AD814" s="156" t="s">
        <v>1131</v>
      </c>
      <c r="AE814" s="161">
        <v>1760</v>
      </c>
    </row>
    <row r="815" spans="30:31" ht="16.5" customHeight="1">
      <c r="AD815" s="156" t="s">
        <v>1132</v>
      </c>
      <c r="AE815" s="161">
        <v>1760</v>
      </c>
    </row>
    <row r="816" spans="30:31" ht="16.5" customHeight="1">
      <c r="AD816" s="157" t="s">
        <v>1133</v>
      </c>
      <c r="AE816" s="162">
        <v>1430</v>
      </c>
    </row>
    <row r="817" spans="30:31" ht="16.5" customHeight="1">
      <c r="AD817" s="158" t="s">
        <v>1134</v>
      </c>
      <c r="AE817" s="163">
        <v>1100</v>
      </c>
    </row>
    <row r="818" spans="30:31" ht="16.5" customHeight="1">
      <c r="AD818" s="155" t="s">
        <v>1661</v>
      </c>
      <c r="AE818" s="159">
        <v>6380</v>
      </c>
    </row>
    <row r="819" spans="30:31" ht="16.5" customHeight="1">
      <c r="AD819" s="155" t="s">
        <v>1571</v>
      </c>
      <c r="AE819" s="159">
        <v>6380</v>
      </c>
    </row>
    <row r="820" spans="30:31" ht="16.5" customHeight="1">
      <c r="AD820" s="155" t="s">
        <v>1135</v>
      </c>
      <c r="AE820" s="159">
        <v>6380</v>
      </c>
    </row>
    <row r="821" spans="30:31" ht="16.5" customHeight="1">
      <c r="AD821" s="155" t="s">
        <v>1136</v>
      </c>
      <c r="AE821" s="159">
        <v>5005</v>
      </c>
    </row>
    <row r="822" spans="30:31" ht="16.5" customHeight="1">
      <c r="AD822" s="107" t="s">
        <v>1137</v>
      </c>
      <c r="AE822" s="160">
        <v>4180</v>
      </c>
    </row>
    <row r="823" spans="30:31" ht="16.5" customHeight="1">
      <c r="AD823" s="107" t="s">
        <v>1138</v>
      </c>
      <c r="AE823" s="160">
        <v>4180</v>
      </c>
    </row>
    <row r="824" spans="30:31" ht="16.5" customHeight="1">
      <c r="AD824" s="107" t="s">
        <v>1139</v>
      </c>
      <c r="AE824" s="160">
        <v>4180</v>
      </c>
    </row>
    <row r="825" spans="30:31" ht="16.5" customHeight="1">
      <c r="AD825" s="156" t="s">
        <v>1140</v>
      </c>
      <c r="AE825" s="161">
        <v>1760</v>
      </c>
    </row>
    <row r="826" spans="30:31" ht="16.5" customHeight="1">
      <c r="AD826" s="156" t="s">
        <v>1141</v>
      </c>
      <c r="AE826" s="161">
        <v>1760</v>
      </c>
    </row>
    <row r="827" spans="30:31" ht="16.5" customHeight="1">
      <c r="AD827" s="157" t="s">
        <v>1142</v>
      </c>
      <c r="AE827" s="162">
        <v>1430</v>
      </c>
    </row>
    <row r="828" spans="30:31" ht="16.5" customHeight="1">
      <c r="AD828" s="158" t="s">
        <v>1143</v>
      </c>
      <c r="AE828" s="163">
        <v>1100</v>
      </c>
    </row>
    <row r="829" spans="30:31" ht="16.5" customHeight="1">
      <c r="AD829" s="155" t="s">
        <v>1662</v>
      </c>
      <c r="AE829" s="159">
        <v>6380</v>
      </c>
    </row>
    <row r="830" spans="30:31" ht="16.5" customHeight="1">
      <c r="AD830" s="155" t="s">
        <v>1572</v>
      </c>
      <c r="AE830" s="159">
        <v>6380</v>
      </c>
    </row>
    <row r="831" spans="30:31" ht="16.5" customHeight="1">
      <c r="AD831" s="155" t="s">
        <v>1144</v>
      </c>
      <c r="AE831" s="159">
        <v>6380</v>
      </c>
    </row>
    <row r="832" spans="30:31" ht="16.5" customHeight="1">
      <c r="AD832" s="155" t="s">
        <v>1145</v>
      </c>
      <c r="AE832" s="159">
        <v>5005</v>
      </c>
    </row>
    <row r="833" spans="30:31" ht="16.5" customHeight="1">
      <c r="AD833" s="107" t="s">
        <v>1146</v>
      </c>
      <c r="AE833" s="160">
        <v>4180</v>
      </c>
    </row>
    <row r="834" spans="30:31" ht="16.5" customHeight="1">
      <c r="AD834" s="107" t="s">
        <v>1147</v>
      </c>
      <c r="AE834" s="160">
        <v>4180</v>
      </c>
    </row>
    <row r="835" spans="30:31" ht="16.5" customHeight="1">
      <c r="AD835" s="107" t="s">
        <v>1148</v>
      </c>
      <c r="AE835" s="160">
        <v>4180</v>
      </c>
    </row>
    <row r="836" spans="30:31" ht="16.5" customHeight="1">
      <c r="AD836" s="156" t="s">
        <v>1149</v>
      </c>
      <c r="AE836" s="161">
        <v>1760</v>
      </c>
    </row>
    <row r="837" spans="30:31" ht="16.5" customHeight="1">
      <c r="AD837" s="156" t="s">
        <v>1150</v>
      </c>
      <c r="AE837" s="161">
        <v>1760</v>
      </c>
    </row>
    <row r="838" spans="30:31" ht="16.5" customHeight="1">
      <c r="AD838" s="157" t="s">
        <v>1151</v>
      </c>
      <c r="AE838" s="162">
        <v>1430</v>
      </c>
    </row>
    <row r="839" spans="30:31" ht="16.5" customHeight="1">
      <c r="AD839" s="158" t="s">
        <v>1152</v>
      </c>
      <c r="AE839" s="163">
        <v>1100</v>
      </c>
    </row>
    <row r="840" spans="30:31" ht="16.5" customHeight="1">
      <c r="AD840" s="155" t="s">
        <v>1663</v>
      </c>
      <c r="AE840" s="159">
        <v>7095</v>
      </c>
    </row>
    <row r="841" spans="30:31" ht="16.5" customHeight="1">
      <c r="AD841" s="155" t="s">
        <v>1573</v>
      </c>
      <c r="AE841" s="159">
        <v>7095</v>
      </c>
    </row>
    <row r="842" spans="30:31" ht="16.5" customHeight="1">
      <c r="AD842" s="155" t="s">
        <v>1153</v>
      </c>
      <c r="AE842" s="159">
        <v>7095</v>
      </c>
    </row>
    <row r="843" spans="30:31" ht="16.5" customHeight="1">
      <c r="AD843" s="155" t="s">
        <v>1154</v>
      </c>
      <c r="AE843" s="159">
        <v>5445</v>
      </c>
    </row>
    <row r="844" spans="30:31" ht="16.5" customHeight="1">
      <c r="AD844" s="107" t="s">
        <v>1155</v>
      </c>
      <c r="AE844" s="160">
        <v>4565</v>
      </c>
    </row>
    <row r="845" spans="30:31" ht="16.5" customHeight="1">
      <c r="AD845" s="107" t="s">
        <v>1156</v>
      </c>
      <c r="AE845" s="160">
        <v>4565</v>
      </c>
    </row>
    <row r="846" spans="30:31" ht="16.5" customHeight="1">
      <c r="AD846" s="107" t="s">
        <v>1157</v>
      </c>
      <c r="AE846" s="160">
        <v>4565</v>
      </c>
    </row>
    <row r="847" spans="30:31" ht="16.5" customHeight="1">
      <c r="AD847" s="156" t="s">
        <v>1158</v>
      </c>
      <c r="AE847" s="161">
        <v>1870</v>
      </c>
    </row>
    <row r="848" spans="30:31" ht="16.5" customHeight="1">
      <c r="AD848" s="156" t="s">
        <v>1159</v>
      </c>
      <c r="AE848" s="161">
        <v>1870</v>
      </c>
    </row>
    <row r="849" spans="30:31" ht="16.5" customHeight="1">
      <c r="AD849" s="157" t="s">
        <v>1160</v>
      </c>
      <c r="AE849" s="162">
        <v>1540</v>
      </c>
    </row>
    <row r="850" spans="30:31" ht="16.5" customHeight="1">
      <c r="AD850" s="158" t="s">
        <v>1161</v>
      </c>
      <c r="AE850" s="163">
        <v>1210</v>
      </c>
    </row>
    <row r="851" spans="30:31" ht="16.5" customHeight="1">
      <c r="AD851" s="155" t="s">
        <v>1664</v>
      </c>
      <c r="AE851" s="159">
        <v>7095</v>
      </c>
    </row>
    <row r="852" spans="30:31" ht="16.5" customHeight="1">
      <c r="AD852" s="155" t="s">
        <v>1574</v>
      </c>
      <c r="AE852" s="159">
        <v>7095</v>
      </c>
    </row>
    <row r="853" spans="30:31" ht="16.5" customHeight="1">
      <c r="AD853" s="155" t="s">
        <v>1162</v>
      </c>
      <c r="AE853" s="159">
        <v>7095</v>
      </c>
    </row>
    <row r="854" spans="30:31" ht="16.5" customHeight="1">
      <c r="AD854" s="155" t="s">
        <v>1163</v>
      </c>
      <c r="AE854" s="159">
        <v>5445</v>
      </c>
    </row>
    <row r="855" spans="30:31" ht="16.5" customHeight="1">
      <c r="AD855" s="107" t="s">
        <v>1164</v>
      </c>
      <c r="AE855" s="160">
        <v>4565</v>
      </c>
    </row>
    <row r="856" spans="30:31" ht="16.5" customHeight="1">
      <c r="AD856" s="107" t="s">
        <v>1165</v>
      </c>
      <c r="AE856" s="160">
        <v>4565</v>
      </c>
    </row>
    <row r="857" spans="30:31" ht="16.5" customHeight="1">
      <c r="AD857" s="107" t="s">
        <v>1166</v>
      </c>
      <c r="AE857" s="160">
        <v>4565</v>
      </c>
    </row>
    <row r="858" spans="30:31" ht="16.5" customHeight="1">
      <c r="AD858" s="156" t="s">
        <v>1167</v>
      </c>
      <c r="AE858" s="161">
        <v>1870</v>
      </c>
    </row>
    <row r="859" spans="30:31" ht="16.5" customHeight="1">
      <c r="AD859" s="156" t="s">
        <v>1168</v>
      </c>
      <c r="AE859" s="161">
        <v>1870</v>
      </c>
    </row>
    <row r="860" spans="30:31" ht="16.5" customHeight="1">
      <c r="AD860" s="157" t="s">
        <v>1169</v>
      </c>
      <c r="AE860" s="162">
        <v>1540</v>
      </c>
    </row>
    <row r="861" spans="30:31" ht="16.5" customHeight="1">
      <c r="AD861" s="158" t="s">
        <v>1170</v>
      </c>
      <c r="AE861" s="163">
        <v>1210</v>
      </c>
    </row>
    <row r="862" spans="30:31" ht="16.5" customHeight="1">
      <c r="AD862" s="155" t="s">
        <v>1665</v>
      </c>
      <c r="AE862" s="159">
        <v>7095</v>
      </c>
    </row>
    <row r="863" spans="30:31" ht="16.5" customHeight="1">
      <c r="AD863" s="155" t="s">
        <v>1575</v>
      </c>
      <c r="AE863" s="159">
        <v>7095</v>
      </c>
    </row>
    <row r="864" spans="30:31" ht="16.5" customHeight="1">
      <c r="AD864" s="155" t="s">
        <v>1171</v>
      </c>
      <c r="AE864" s="159">
        <v>7095</v>
      </c>
    </row>
    <row r="865" spans="30:31" ht="16.5" customHeight="1">
      <c r="AD865" s="155" t="s">
        <v>1172</v>
      </c>
      <c r="AE865" s="159">
        <v>5445</v>
      </c>
    </row>
    <row r="866" spans="30:31" ht="16.5" customHeight="1">
      <c r="AD866" s="107" t="s">
        <v>1173</v>
      </c>
      <c r="AE866" s="160">
        <v>4565</v>
      </c>
    </row>
    <row r="867" spans="30:31" ht="16.5" customHeight="1">
      <c r="AD867" s="107" t="s">
        <v>1174</v>
      </c>
      <c r="AE867" s="160">
        <v>4565</v>
      </c>
    </row>
    <row r="868" spans="30:31" ht="16.5" customHeight="1">
      <c r="AD868" s="107" t="s">
        <v>1175</v>
      </c>
      <c r="AE868" s="160">
        <v>4565</v>
      </c>
    </row>
    <row r="869" spans="30:31" ht="16.5" customHeight="1">
      <c r="AD869" s="156" t="s">
        <v>1176</v>
      </c>
      <c r="AE869" s="161">
        <v>1870</v>
      </c>
    </row>
    <row r="870" spans="30:31" ht="16.5" customHeight="1">
      <c r="AD870" s="156" t="s">
        <v>1177</v>
      </c>
      <c r="AE870" s="161">
        <v>1870</v>
      </c>
    </row>
    <row r="871" spans="30:31" ht="16.5" customHeight="1">
      <c r="AD871" s="157" t="s">
        <v>1178</v>
      </c>
      <c r="AE871" s="162">
        <v>1540</v>
      </c>
    </row>
    <row r="872" spans="30:31" ht="16.5" customHeight="1">
      <c r="AD872" s="158" t="s">
        <v>1179</v>
      </c>
      <c r="AE872" s="163">
        <v>1210</v>
      </c>
    </row>
    <row r="873" spans="30:31" ht="16.5" customHeight="1">
      <c r="AD873" s="155" t="s">
        <v>1666</v>
      </c>
      <c r="AE873" s="159">
        <v>7095</v>
      </c>
    </row>
    <row r="874" spans="30:31" ht="16.5" customHeight="1">
      <c r="AD874" s="155" t="s">
        <v>1576</v>
      </c>
      <c r="AE874" s="159">
        <v>7095</v>
      </c>
    </row>
    <row r="875" spans="30:31" ht="16.5" customHeight="1">
      <c r="AD875" s="155" t="s">
        <v>1180</v>
      </c>
      <c r="AE875" s="159">
        <v>7095</v>
      </c>
    </row>
    <row r="876" spans="30:31" ht="16.5" customHeight="1">
      <c r="AD876" s="155" t="s">
        <v>1181</v>
      </c>
      <c r="AE876" s="159">
        <v>5445</v>
      </c>
    </row>
    <row r="877" spans="30:31" ht="16.5" customHeight="1">
      <c r="AD877" s="107" t="s">
        <v>1182</v>
      </c>
      <c r="AE877" s="160">
        <v>4565</v>
      </c>
    </row>
    <row r="878" spans="30:31" ht="16.5" customHeight="1">
      <c r="AD878" s="107" t="s">
        <v>1183</v>
      </c>
      <c r="AE878" s="160">
        <v>4565</v>
      </c>
    </row>
    <row r="879" spans="30:31" ht="16.5" customHeight="1">
      <c r="AD879" s="107" t="s">
        <v>1184</v>
      </c>
      <c r="AE879" s="160">
        <v>4565</v>
      </c>
    </row>
    <row r="880" spans="30:31" ht="16.5" customHeight="1">
      <c r="AD880" s="156" t="s">
        <v>1185</v>
      </c>
      <c r="AE880" s="161">
        <v>1870</v>
      </c>
    </row>
    <row r="881" spans="30:31" ht="16.5" customHeight="1">
      <c r="AD881" s="156" t="s">
        <v>1186</v>
      </c>
      <c r="AE881" s="161">
        <v>1870</v>
      </c>
    </row>
    <row r="882" spans="30:31" ht="16.5" customHeight="1">
      <c r="AD882" s="157" t="s">
        <v>1187</v>
      </c>
      <c r="AE882" s="162">
        <v>1540</v>
      </c>
    </row>
    <row r="883" spans="30:31" ht="16.5" customHeight="1">
      <c r="AD883" s="158" t="s">
        <v>1188</v>
      </c>
      <c r="AE883" s="163">
        <v>1210</v>
      </c>
    </row>
    <row r="884" spans="30:31" ht="16.5" customHeight="1">
      <c r="AD884" s="155" t="s">
        <v>1667</v>
      </c>
      <c r="AE884" s="159">
        <v>7095</v>
      </c>
    </row>
    <row r="885" spans="30:31" ht="16.5" customHeight="1">
      <c r="AD885" s="155" t="s">
        <v>1577</v>
      </c>
      <c r="AE885" s="159">
        <v>7095</v>
      </c>
    </row>
    <row r="886" spans="30:31" ht="16.5" customHeight="1">
      <c r="AD886" s="155" t="s">
        <v>1189</v>
      </c>
      <c r="AE886" s="159">
        <v>7095</v>
      </c>
    </row>
    <row r="887" spans="30:31" ht="16.5" customHeight="1">
      <c r="AD887" s="155" t="s">
        <v>1190</v>
      </c>
      <c r="AE887" s="159">
        <v>5445</v>
      </c>
    </row>
    <row r="888" spans="30:31" ht="16.5" customHeight="1">
      <c r="AD888" s="107" t="s">
        <v>1191</v>
      </c>
      <c r="AE888" s="160">
        <v>4565</v>
      </c>
    </row>
    <row r="889" spans="30:31" ht="16.5" customHeight="1">
      <c r="AD889" s="107" t="s">
        <v>1192</v>
      </c>
      <c r="AE889" s="160">
        <v>4565</v>
      </c>
    </row>
    <row r="890" spans="30:31" ht="16.5" customHeight="1">
      <c r="AD890" s="107" t="s">
        <v>1193</v>
      </c>
      <c r="AE890" s="160">
        <v>4565</v>
      </c>
    </row>
    <row r="891" spans="30:31" ht="16.5" customHeight="1">
      <c r="AD891" s="156" t="s">
        <v>1194</v>
      </c>
      <c r="AE891" s="161">
        <v>1870</v>
      </c>
    </row>
    <row r="892" spans="30:31" ht="16.5" customHeight="1">
      <c r="AD892" s="156" t="s">
        <v>1195</v>
      </c>
      <c r="AE892" s="161">
        <v>1870</v>
      </c>
    </row>
    <row r="893" spans="30:31" ht="16.5" customHeight="1">
      <c r="AD893" s="157" t="s">
        <v>1196</v>
      </c>
      <c r="AE893" s="162">
        <v>1540</v>
      </c>
    </row>
    <row r="894" spans="30:31" ht="16.5" customHeight="1">
      <c r="AD894" s="158" t="s">
        <v>1197</v>
      </c>
      <c r="AE894" s="163">
        <v>1210</v>
      </c>
    </row>
    <row r="895" spans="30:31" ht="16.5" customHeight="1">
      <c r="AD895" s="155" t="s">
        <v>1668</v>
      </c>
      <c r="AE895" s="159">
        <v>7095</v>
      </c>
    </row>
    <row r="896" spans="30:31" ht="16.5" customHeight="1">
      <c r="AD896" s="155" t="s">
        <v>1578</v>
      </c>
      <c r="AE896" s="159">
        <v>7095</v>
      </c>
    </row>
    <row r="897" spans="30:31" ht="16.5" customHeight="1">
      <c r="AD897" s="155" t="s">
        <v>1198</v>
      </c>
      <c r="AE897" s="159">
        <v>7095</v>
      </c>
    </row>
    <row r="898" spans="30:31" ht="16.5" customHeight="1">
      <c r="AD898" s="155" t="s">
        <v>1199</v>
      </c>
      <c r="AE898" s="159">
        <v>5445</v>
      </c>
    </row>
    <row r="899" spans="30:31" ht="16.5" customHeight="1">
      <c r="AD899" s="107" t="s">
        <v>1200</v>
      </c>
      <c r="AE899" s="160">
        <v>4565</v>
      </c>
    </row>
    <row r="900" spans="30:31" ht="16.5" customHeight="1">
      <c r="AD900" s="107" t="s">
        <v>1201</v>
      </c>
      <c r="AE900" s="160">
        <v>4565</v>
      </c>
    </row>
    <row r="901" spans="30:31" ht="16.5" customHeight="1">
      <c r="AD901" s="107" t="s">
        <v>1202</v>
      </c>
      <c r="AE901" s="160">
        <v>4565</v>
      </c>
    </row>
    <row r="902" spans="30:31" ht="16.5" customHeight="1">
      <c r="AD902" s="156" t="s">
        <v>1203</v>
      </c>
      <c r="AE902" s="161">
        <v>1980</v>
      </c>
    </row>
    <row r="903" spans="30:31" ht="16.5" customHeight="1">
      <c r="AD903" s="156" t="s">
        <v>1204</v>
      </c>
      <c r="AE903" s="161">
        <v>1980</v>
      </c>
    </row>
    <row r="904" spans="30:31" ht="16.5" customHeight="1">
      <c r="AD904" s="157" t="s">
        <v>1205</v>
      </c>
      <c r="AE904" s="162">
        <v>1650</v>
      </c>
    </row>
    <row r="905" spans="30:31" ht="16.5" customHeight="1">
      <c r="AD905" s="158" t="s">
        <v>1206</v>
      </c>
      <c r="AE905" s="163">
        <v>1320</v>
      </c>
    </row>
    <row r="906" spans="30:31" ht="16.5" customHeight="1">
      <c r="AD906" s="155" t="s">
        <v>1669</v>
      </c>
      <c r="AE906" s="159">
        <v>7095</v>
      </c>
    </row>
    <row r="907" spans="30:31" ht="16.5" customHeight="1">
      <c r="AD907" s="155" t="s">
        <v>1579</v>
      </c>
      <c r="AE907" s="159">
        <v>7095</v>
      </c>
    </row>
    <row r="908" spans="30:31" ht="16.5" customHeight="1">
      <c r="AD908" s="155" t="s">
        <v>1207</v>
      </c>
      <c r="AE908" s="159">
        <v>7095</v>
      </c>
    </row>
    <row r="909" spans="30:31" ht="16.5" customHeight="1">
      <c r="AD909" s="155" t="s">
        <v>1208</v>
      </c>
      <c r="AE909" s="159">
        <v>5445</v>
      </c>
    </row>
    <row r="910" spans="30:31" ht="16.5" customHeight="1">
      <c r="AD910" s="107" t="s">
        <v>1209</v>
      </c>
      <c r="AE910" s="160">
        <v>4565</v>
      </c>
    </row>
    <row r="911" spans="30:31" ht="16.5" customHeight="1">
      <c r="AD911" s="107" t="s">
        <v>1210</v>
      </c>
      <c r="AE911" s="160">
        <v>4565</v>
      </c>
    </row>
    <row r="912" spans="30:31" ht="16.5" customHeight="1">
      <c r="AD912" s="107" t="s">
        <v>1211</v>
      </c>
      <c r="AE912" s="160">
        <v>4565</v>
      </c>
    </row>
    <row r="913" spans="30:31" ht="16.5" customHeight="1">
      <c r="AD913" s="156" t="s">
        <v>1212</v>
      </c>
      <c r="AE913" s="161">
        <v>1980</v>
      </c>
    </row>
    <row r="914" spans="30:31" ht="16.5" customHeight="1">
      <c r="AD914" s="156" t="s">
        <v>1213</v>
      </c>
      <c r="AE914" s="161">
        <v>1980</v>
      </c>
    </row>
    <row r="915" spans="30:31" ht="16.5" customHeight="1">
      <c r="AD915" s="157" t="s">
        <v>1214</v>
      </c>
      <c r="AE915" s="162">
        <v>1650</v>
      </c>
    </row>
    <row r="916" spans="30:31" ht="16.5" customHeight="1">
      <c r="AD916" s="158" t="s">
        <v>1215</v>
      </c>
      <c r="AE916" s="163">
        <v>1320</v>
      </c>
    </row>
    <row r="917" spans="30:31" ht="16.5" customHeight="1">
      <c r="AD917" s="155" t="s">
        <v>1670</v>
      </c>
      <c r="AE917" s="159">
        <v>7095</v>
      </c>
    </row>
    <row r="918" spans="30:31" ht="16.5" customHeight="1">
      <c r="AD918" s="155" t="s">
        <v>1580</v>
      </c>
      <c r="AE918" s="159">
        <v>7095</v>
      </c>
    </row>
    <row r="919" spans="30:31" ht="16.5" customHeight="1">
      <c r="AD919" s="155" t="s">
        <v>1216</v>
      </c>
      <c r="AE919" s="159">
        <v>7095</v>
      </c>
    </row>
    <row r="920" spans="30:31" ht="16.5" customHeight="1">
      <c r="AD920" s="155" t="s">
        <v>1217</v>
      </c>
      <c r="AE920" s="159">
        <v>5445</v>
      </c>
    </row>
    <row r="921" spans="30:31" ht="16.5" customHeight="1">
      <c r="AD921" s="107" t="s">
        <v>1218</v>
      </c>
      <c r="AE921" s="160">
        <v>4565</v>
      </c>
    </row>
    <row r="922" spans="30:31" ht="16.5" customHeight="1">
      <c r="AD922" s="107" t="s">
        <v>1219</v>
      </c>
      <c r="AE922" s="160">
        <v>4565</v>
      </c>
    </row>
    <row r="923" spans="30:31" ht="16.5" customHeight="1">
      <c r="AD923" s="107" t="s">
        <v>1220</v>
      </c>
      <c r="AE923" s="160">
        <v>4565</v>
      </c>
    </row>
    <row r="924" spans="30:31" ht="16.5" customHeight="1">
      <c r="AD924" s="156" t="s">
        <v>1221</v>
      </c>
      <c r="AE924" s="161">
        <v>1980</v>
      </c>
    </row>
    <row r="925" spans="30:31" ht="16.5" customHeight="1">
      <c r="AD925" s="156" t="s">
        <v>1222</v>
      </c>
      <c r="AE925" s="161">
        <v>1980</v>
      </c>
    </row>
    <row r="926" spans="30:31" ht="16.5" customHeight="1">
      <c r="AD926" s="157" t="s">
        <v>1223</v>
      </c>
      <c r="AE926" s="162">
        <v>1650</v>
      </c>
    </row>
    <row r="927" spans="30:31" ht="16.5" customHeight="1">
      <c r="AD927" s="158" t="s">
        <v>1224</v>
      </c>
      <c r="AE927" s="163">
        <v>1320</v>
      </c>
    </row>
    <row r="928" spans="30:31" ht="16.5" customHeight="1">
      <c r="AD928" s="155" t="s">
        <v>1671</v>
      </c>
      <c r="AE928" s="159">
        <v>7095</v>
      </c>
    </row>
    <row r="929" spans="30:31" ht="16.5" customHeight="1">
      <c r="AD929" s="155" t="s">
        <v>1581</v>
      </c>
      <c r="AE929" s="159">
        <v>7095</v>
      </c>
    </row>
    <row r="930" spans="30:31" ht="16.5" customHeight="1">
      <c r="AD930" s="155" t="s">
        <v>1225</v>
      </c>
      <c r="AE930" s="159">
        <v>7095</v>
      </c>
    </row>
    <row r="931" spans="30:31" ht="16.5" customHeight="1">
      <c r="AD931" s="155" t="s">
        <v>1226</v>
      </c>
      <c r="AE931" s="159">
        <v>5445</v>
      </c>
    </row>
    <row r="932" spans="30:31" ht="16.5" customHeight="1">
      <c r="AD932" s="107" t="s">
        <v>1227</v>
      </c>
      <c r="AE932" s="160">
        <v>4565</v>
      </c>
    </row>
    <row r="933" spans="30:31" ht="16.5" customHeight="1">
      <c r="AD933" s="107" t="s">
        <v>1228</v>
      </c>
      <c r="AE933" s="160">
        <v>4565</v>
      </c>
    </row>
    <row r="934" spans="30:31" ht="16.5" customHeight="1">
      <c r="AD934" s="107" t="s">
        <v>1229</v>
      </c>
      <c r="AE934" s="160">
        <v>4565</v>
      </c>
    </row>
    <row r="935" spans="30:31" ht="16.5" customHeight="1">
      <c r="AD935" s="156" t="s">
        <v>1230</v>
      </c>
      <c r="AE935" s="161">
        <v>1980</v>
      </c>
    </row>
    <row r="936" spans="30:31" ht="16.5" customHeight="1">
      <c r="AD936" s="156" t="s">
        <v>1231</v>
      </c>
      <c r="AE936" s="161">
        <v>1980</v>
      </c>
    </row>
    <row r="937" spans="30:31" ht="16.5" customHeight="1">
      <c r="AD937" s="157" t="s">
        <v>1232</v>
      </c>
      <c r="AE937" s="162">
        <v>1650</v>
      </c>
    </row>
    <row r="938" spans="30:31" ht="16.5" customHeight="1">
      <c r="AD938" s="158" t="s">
        <v>1233</v>
      </c>
      <c r="AE938" s="163">
        <v>1320</v>
      </c>
    </row>
    <row r="939" spans="30:31" ht="16.5" customHeight="1">
      <c r="AD939" s="155" t="s">
        <v>1672</v>
      </c>
      <c r="AE939" s="159">
        <v>7810</v>
      </c>
    </row>
    <row r="940" spans="30:31" ht="16.5" customHeight="1">
      <c r="AD940" s="155" t="s">
        <v>1582</v>
      </c>
      <c r="AE940" s="159">
        <v>7810</v>
      </c>
    </row>
    <row r="941" spans="30:31" ht="16.5" customHeight="1">
      <c r="AD941" s="155" t="s">
        <v>1234</v>
      </c>
      <c r="AE941" s="159">
        <v>7810</v>
      </c>
    </row>
    <row r="942" spans="30:31" ht="16.5" customHeight="1">
      <c r="AD942" s="155" t="s">
        <v>1235</v>
      </c>
      <c r="AE942" s="159">
        <v>5940</v>
      </c>
    </row>
    <row r="943" spans="30:31" ht="16.5" customHeight="1">
      <c r="AD943" s="107" t="s">
        <v>1236</v>
      </c>
      <c r="AE943" s="160">
        <v>5005</v>
      </c>
    </row>
    <row r="944" spans="30:31" ht="16.5" customHeight="1">
      <c r="AD944" s="107" t="s">
        <v>1237</v>
      </c>
      <c r="AE944" s="160">
        <v>5005</v>
      </c>
    </row>
    <row r="945" spans="30:31" ht="16.5" customHeight="1">
      <c r="AD945" s="107" t="s">
        <v>1238</v>
      </c>
      <c r="AE945" s="160">
        <v>5005</v>
      </c>
    </row>
    <row r="946" spans="30:31" ht="16.5" customHeight="1">
      <c r="AD946" s="156" t="s">
        <v>1239</v>
      </c>
      <c r="AE946" s="161">
        <v>2090</v>
      </c>
    </row>
    <row r="947" spans="30:31" ht="16.5" customHeight="1">
      <c r="AD947" s="156" t="s">
        <v>1240</v>
      </c>
      <c r="AE947" s="161">
        <v>2090</v>
      </c>
    </row>
    <row r="948" spans="30:31" ht="16.5" customHeight="1">
      <c r="AD948" s="157" t="s">
        <v>1241</v>
      </c>
      <c r="AE948" s="162">
        <v>1760</v>
      </c>
    </row>
    <row r="949" spans="30:31" ht="16.5" customHeight="1">
      <c r="AD949" s="158" t="s">
        <v>1242</v>
      </c>
      <c r="AE949" s="163">
        <v>1430</v>
      </c>
    </row>
    <row r="950" spans="30:31" ht="16.5" customHeight="1">
      <c r="AD950" s="155" t="s">
        <v>1673</v>
      </c>
      <c r="AE950" s="159">
        <v>7810</v>
      </c>
    </row>
    <row r="951" spans="30:31" ht="16.5" customHeight="1">
      <c r="AD951" s="155" t="s">
        <v>1583</v>
      </c>
      <c r="AE951" s="159">
        <v>7810</v>
      </c>
    </row>
    <row r="952" spans="30:31" ht="16.5" customHeight="1">
      <c r="AD952" s="155" t="s">
        <v>1243</v>
      </c>
      <c r="AE952" s="159">
        <v>7810</v>
      </c>
    </row>
    <row r="953" spans="30:31" ht="16.5" customHeight="1">
      <c r="AD953" s="155" t="s">
        <v>1244</v>
      </c>
      <c r="AE953" s="159">
        <v>5940</v>
      </c>
    </row>
    <row r="954" spans="30:31" ht="16.5" customHeight="1">
      <c r="AD954" s="107" t="s">
        <v>1245</v>
      </c>
      <c r="AE954" s="160">
        <v>5005</v>
      </c>
    </row>
    <row r="955" spans="30:31" ht="16.5" customHeight="1">
      <c r="AD955" s="107" t="s">
        <v>1246</v>
      </c>
      <c r="AE955" s="160">
        <v>5005</v>
      </c>
    </row>
    <row r="956" spans="30:31" ht="16.5" customHeight="1">
      <c r="AD956" s="107" t="s">
        <v>1247</v>
      </c>
      <c r="AE956" s="160">
        <v>5005</v>
      </c>
    </row>
    <row r="957" spans="30:31" ht="16.5" customHeight="1">
      <c r="AD957" s="156" t="s">
        <v>1248</v>
      </c>
      <c r="AE957" s="161">
        <v>2090</v>
      </c>
    </row>
    <row r="958" spans="30:31" ht="16.5" customHeight="1">
      <c r="AD958" s="156" t="s">
        <v>1249</v>
      </c>
      <c r="AE958" s="161">
        <v>2090</v>
      </c>
    </row>
    <row r="959" spans="30:31" ht="16.5" customHeight="1">
      <c r="AD959" s="157" t="s">
        <v>1250</v>
      </c>
      <c r="AE959" s="162">
        <v>1760</v>
      </c>
    </row>
    <row r="960" spans="30:31" ht="16.5" customHeight="1">
      <c r="AD960" s="158" t="s">
        <v>1251</v>
      </c>
      <c r="AE960" s="163">
        <v>1430</v>
      </c>
    </row>
    <row r="961" spans="30:31" ht="16.5" customHeight="1">
      <c r="AD961" s="155" t="s">
        <v>1674</v>
      </c>
      <c r="AE961" s="159">
        <v>7810</v>
      </c>
    </row>
    <row r="962" spans="30:31" ht="16.5" customHeight="1">
      <c r="AD962" s="155" t="s">
        <v>1584</v>
      </c>
      <c r="AE962" s="159">
        <v>7810</v>
      </c>
    </row>
    <row r="963" spans="30:31" ht="16.5" customHeight="1">
      <c r="AD963" s="155" t="s">
        <v>1252</v>
      </c>
      <c r="AE963" s="159">
        <v>7810</v>
      </c>
    </row>
    <row r="964" spans="30:31" ht="16.5" customHeight="1">
      <c r="AD964" s="155" t="s">
        <v>1253</v>
      </c>
      <c r="AE964" s="159">
        <v>5940</v>
      </c>
    </row>
    <row r="965" spans="30:31" ht="16.5" customHeight="1">
      <c r="AD965" s="107" t="s">
        <v>1254</v>
      </c>
      <c r="AE965" s="160">
        <v>5005</v>
      </c>
    </row>
    <row r="966" spans="30:31" ht="16.5" customHeight="1">
      <c r="AD966" s="107" t="s">
        <v>1255</v>
      </c>
      <c r="AE966" s="160">
        <v>5005</v>
      </c>
    </row>
    <row r="967" spans="30:31" ht="16.5" customHeight="1">
      <c r="AD967" s="107" t="s">
        <v>1256</v>
      </c>
      <c r="AE967" s="160">
        <v>5005</v>
      </c>
    </row>
    <row r="968" spans="30:31" ht="16.5" customHeight="1">
      <c r="AD968" s="156" t="s">
        <v>1257</v>
      </c>
      <c r="AE968" s="161">
        <v>2090</v>
      </c>
    </row>
    <row r="969" spans="30:31" ht="16.5" customHeight="1">
      <c r="AD969" s="156" t="s">
        <v>1258</v>
      </c>
      <c r="AE969" s="161">
        <v>2090</v>
      </c>
    </row>
    <row r="970" spans="30:31" ht="16.5" customHeight="1">
      <c r="AD970" s="157" t="s">
        <v>1259</v>
      </c>
      <c r="AE970" s="162">
        <v>1760</v>
      </c>
    </row>
    <row r="971" spans="30:31" ht="16.5" customHeight="1">
      <c r="AD971" s="158" t="s">
        <v>1260</v>
      </c>
      <c r="AE971" s="163">
        <v>1430</v>
      </c>
    </row>
    <row r="972" spans="30:31" ht="16.5" customHeight="1">
      <c r="AD972" s="155" t="s">
        <v>1675</v>
      </c>
      <c r="AE972" s="159">
        <v>7810</v>
      </c>
    </row>
    <row r="973" spans="30:31" ht="16.5" customHeight="1">
      <c r="AD973" s="155" t="s">
        <v>1585</v>
      </c>
      <c r="AE973" s="159">
        <v>7810</v>
      </c>
    </row>
    <row r="974" spans="30:31" ht="16.5" customHeight="1">
      <c r="AD974" s="155" t="s">
        <v>1261</v>
      </c>
      <c r="AE974" s="159">
        <v>7810</v>
      </c>
    </row>
    <row r="975" spans="30:31" ht="16.5" customHeight="1">
      <c r="AD975" s="155" t="s">
        <v>1262</v>
      </c>
      <c r="AE975" s="159">
        <v>5940</v>
      </c>
    </row>
    <row r="976" spans="30:31" ht="16.5" customHeight="1">
      <c r="AD976" s="107" t="s">
        <v>1263</v>
      </c>
      <c r="AE976" s="160">
        <v>5005</v>
      </c>
    </row>
    <row r="977" spans="30:31" ht="16.5" customHeight="1">
      <c r="AD977" s="107" t="s">
        <v>1264</v>
      </c>
      <c r="AE977" s="160">
        <v>5005</v>
      </c>
    </row>
    <row r="978" spans="30:31" ht="16.5" customHeight="1">
      <c r="AD978" s="107" t="s">
        <v>1265</v>
      </c>
      <c r="AE978" s="160">
        <v>5005</v>
      </c>
    </row>
    <row r="979" spans="30:31" ht="16.5" customHeight="1">
      <c r="AD979" s="156" t="s">
        <v>1266</v>
      </c>
      <c r="AE979" s="161">
        <v>2090</v>
      </c>
    </row>
    <row r="980" spans="30:31" ht="16.5" customHeight="1">
      <c r="AD980" s="156" t="s">
        <v>1267</v>
      </c>
      <c r="AE980" s="161">
        <v>2090</v>
      </c>
    </row>
    <row r="981" spans="30:31" ht="16.5" customHeight="1">
      <c r="AD981" s="157" t="s">
        <v>1268</v>
      </c>
      <c r="AE981" s="162">
        <v>1760</v>
      </c>
    </row>
    <row r="982" spans="30:31" ht="16.5" customHeight="1">
      <c r="AD982" s="158" t="s">
        <v>1269</v>
      </c>
      <c r="AE982" s="163">
        <v>1430</v>
      </c>
    </row>
    <row r="983" spans="30:31" ht="16.5" customHeight="1">
      <c r="AD983" s="155" t="s">
        <v>1676</v>
      </c>
      <c r="AE983" s="159">
        <v>7810</v>
      </c>
    </row>
    <row r="984" spans="30:31" ht="16.5" customHeight="1">
      <c r="AD984" s="155" t="s">
        <v>1586</v>
      </c>
      <c r="AE984" s="159">
        <v>7810</v>
      </c>
    </row>
    <row r="985" spans="30:31" ht="16.5" customHeight="1">
      <c r="AD985" s="155" t="s">
        <v>1270</v>
      </c>
      <c r="AE985" s="159">
        <v>7810</v>
      </c>
    </row>
    <row r="986" spans="30:31" ht="16.5" customHeight="1">
      <c r="AD986" s="155" t="s">
        <v>1271</v>
      </c>
      <c r="AE986" s="159">
        <v>5940</v>
      </c>
    </row>
    <row r="987" spans="30:31" ht="16.5" customHeight="1">
      <c r="AD987" s="107" t="s">
        <v>1272</v>
      </c>
      <c r="AE987" s="160">
        <v>5005</v>
      </c>
    </row>
    <row r="988" spans="30:31" ht="16.5" customHeight="1">
      <c r="AD988" s="107" t="s">
        <v>1273</v>
      </c>
      <c r="AE988" s="160">
        <v>5005</v>
      </c>
    </row>
    <row r="989" spans="30:31" ht="16.5" customHeight="1">
      <c r="AD989" s="107" t="s">
        <v>1274</v>
      </c>
      <c r="AE989" s="160">
        <v>5005</v>
      </c>
    </row>
    <row r="990" spans="30:31" ht="16.5" customHeight="1">
      <c r="AD990" s="156" t="s">
        <v>1275</v>
      </c>
      <c r="AE990" s="161">
        <v>2090</v>
      </c>
    </row>
    <row r="991" spans="30:31" ht="16.5" customHeight="1">
      <c r="AD991" s="156" t="s">
        <v>1276</v>
      </c>
      <c r="AE991" s="161">
        <v>2090</v>
      </c>
    </row>
    <row r="992" spans="30:31" ht="16.5" customHeight="1">
      <c r="AD992" s="157" t="s">
        <v>1277</v>
      </c>
      <c r="AE992" s="162">
        <v>1760</v>
      </c>
    </row>
    <row r="993" spans="30:31" ht="16.5" customHeight="1">
      <c r="AD993" s="158" t="s">
        <v>1278</v>
      </c>
      <c r="AE993" s="163">
        <v>1430</v>
      </c>
    </row>
    <row r="994" spans="30:31" ht="16.5" customHeight="1">
      <c r="AD994" s="155" t="s">
        <v>1677</v>
      </c>
      <c r="AE994" s="159">
        <v>8690</v>
      </c>
    </row>
    <row r="995" spans="30:31" ht="16.5" customHeight="1">
      <c r="AD995" s="155" t="s">
        <v>1587</v>
      </c>
      <c r="AE995" s="159">
        <v>8690</v>
      </c>
    </row>
    <row r="996" spans="30:31" ht="16.5" customHeight="1">
      <c r="AD996" s="155" t="s">
        <v>1279</v>
      </c>
      <c r="AE996" s="159">
        <v>8690</v>
      </c>
    </row>
    <row r="997" spans="30:31" ht="16.5" customHeight="1">
      <c r="AD997" s="155" t="s">
        <v>1280</v>
      </c>
      <c r="AE997" s="159">
        <v>6545</v>
      </c>
    </row>
    <row r="998" spans="30:31" ht="16.5" customHeight="1">
      <c r="AD998" s="107" t="s">
        <v>1281</v>
      </c>
      <c r="AE998" s="160">
        <v>5500</v>
      </c>
    </row>
    <row r="999" spans="30:31" ht="16.5" customHeight="1">
      <c r="AD999" s="107" t="s">
        <v>1282</v>
      </c>
      <c r="AE999" s="160">
        <v>5500</v>
      </c>
    </row>
    <row r="1000" spans="30:31" ht="16.5" customHeight="1">
      <c r="AD1000" s="107" t="s">
        <v>1283</v>
      </c>
      <c r="AE1000" s="160">
        <v>5500</v>
      </c>
    </row>
    <row r="1001" spans="30:31" ht="16.5" customHeight="1">
      <c r="AD1001" s="156" t="s">
        <v>1284</v>
      </c>
      <c r="AE1001" s="161">
        <v>2090</v>
      </c>
    </row>
    <row r="1002" spans="30:31" ht="16.5" customHeight="1">
      <c r="AD1002" s="156" t="s">
        <v>1285</v>
      </c>
      <c r="AE1002" s="161">
        <v>2090</v>
      </c>
    </row>
    <row r="1003" spans="30:31" ht="16.5" customHeight="1">
      <c r="AD1003" s="157" t="s">
        <v>1286</v>
      </c>
      <c r="AE1003" s="162">
        <v>1760</v>
      </c>
    </row>
    <row r="1004" spans="30:31" ht="16.5" customHeight="1">
      <c r="AD1004" s="158" t="s">
        <v>1287</v>
      </c>
      <c r="AE1004" s="163">
        <v>1430</v>
      </c>
    </row>
    <row r="1005" spans="30:31" ht="16.5" customHeight="1">
      <c r="AD1005" s="155" t="s">
        <v>1678</v>
      </c>
      <c r="AE1005" s="159">
        <v>8690</v>
      </c>
    </row>
    <row r="1006" spans="30:31" ht="16.5" customHeight="1">
      <c r="AD1006" s="155" t="s">
        <v>1588</v>
      </c>
      <c r="AE1006" s="159">
        <v>8690</v>
      </c>
    </row>
    <row r="1007" spans="30:31" ht="16.5" customHeight="1">
      <c r="AD1007" s="155" t="s">
        <v>1288</v>
      </c>
      <c r="AE1007" s="159">
        <v>8690</v>
      </c>
    </row>
    <row r="1008" spans="30:31" ht="16.5" customHeight="1">
      <c r="AD1008" s="155" t="s">
        <v>1289</v>
      </c>
      <c r="AE1008" s="159">
        <v>6545</v>
      </c>
    </row>
    <row r="1009" spans="30:31" ht="16.5" customHeight="1">
      <c r="AD1009" s="107" t="s">
        <v>1290</v>
      </c>
      <c r="AE1009" s="160">
        <v>5500</v>
      </c>
    </row>
    <row r="1010" spans="30:31" ht="16.5" customHeight="1">
      <c r="AD1010" s="107" t="s">
        <v>1291</v>
      </c>
      <c r="AE1010" s="160">
        <v>5500</v>
      </c>
    </row>
    <row r="1011" spans="30:31" ht="16.5" customHeight="1">
      <c r="AD1011" s="107" t="s">
        <v>1292</v>
      </c>
      <c r="AE1011" s="160">
        <v>5500</v>
      </c>
    </row>
    <row r="1012" spans="30:31" ht="16.5" customHeight="1">
      <c r="AD1012" s="156" t="s">
        <v>1293</v>
      </c>
      <c r="AE1012" s="161">
        <v>2090</v>
      </c>
    </row>
    <row r="1013" spans="30:31" ht="16.5" customHeight="1">
      <c r="AD1013" s="156" t="s">
        <v>1294</v>
      </c>
      <c r="AE1013" s="161">
        <v>2090</v>
      </c>
    </row>
    <row r="1014" spans="30:31" ht="16.5" customHeight="1">
      <c r="AD1014" s="157" t="s">
        <v>1295</v>
      </c>
      <c r="AE1014" s="162">
        <v>1760</v>
      </c>
    </row>
    <row r="1015" spans="30:31" ht="16.5" customHeight="1">
      <c r="AD1015" s="158" t="s">
        <v>1296</v>
      </c>
      <c r="AE1015" s="163">
        <v>1430</v>
      </c>
    </row>
  </sheetData>
  <sheetProtection algorithmName="SHA-512" hashValue="/TalcT96vdDByECqQjyorCnxRfjEwz+OUSVD20ZRTTyr4hvhp/vb4WP2tPyrviT41587CCb8fP3JVoyRLRno1A==" saltValue="FMpenbIKUYTzLIh+OEIP1A==" spinCount="100000" sheet="1" objects="1" scenarios="1" selectLockedCells="1" selectUnlockedCells="1"/>
  <protectedRanges>
    <protectedRange sqref="N21:N22 I21:I22 X21:X22 AC21:AC22 AF21:AF22" name="範囲1_6_1_2_4_1_1"/>
  </protectedRanges>
  <mergeCells count="48">
    <mergeCell ref="O43:O47"/>
    <mergeCell ref="O48:O49"/>
    <mergeCell ref="O52:O54"/>
    <mergeCell ref="O55:O57"/>
    <mergeCell ref="O90:O94"/>
    <mergeCell ref="O95:O96"/>
    <mergeCell ref="AB65:AB74"/>
    <mergeCell ref="O67:O70"/>
    <mergeCell ref="O71:O74"/>
    <mergeCell ref="O75:O80"/>
    <mergeCell ref="O81:O85"/>
    <mergeCell ref="O86:O89"/>
    <mergeCell ref="M65:M74"/>
    <mergeCell ref="O2:V2"/>
    <mergeCell ref="Y2:AB2"/>
    <mergeCell ref="AB4:AB13"/>
    <mergeCell ref="O11:O17"/>
    <mergeCell ref="O18:O19"/>
    <mergeCell ref="O20:O23"/>
    <mergeCell ref="O24:O27"/>
    <mergeCell ref="O28:O33"/>
    <mergeCell ref="O34:O38"/>
    <mergeCell ref="O39:O42"/>
    <mergeCell ref="O58:O64"/>
    <mergeCell ref="O65:O66"/>
    <mergeCell ref="M4:M13"/>
    <mergeCell ref="O5:O7"/>
    <mergeCell ref="O8:O10"/>
    <mergeCell ref="A2:G2"/>
    <mergeCell ref="J2:M2"/>
    <mergeCell ref="A5:A10"/>
    <mergeCell ref="A28:A33"/>
    <mergeCell ref="A11:A17"/>
    <mergeCell ref="A18:A19"/>
    <mergeCell ref="A20:A23"/>
    <mergeCell ref="A58:A64"/>
    <mergeCell ref="A24:A27"/>
    <mergeCell ref="A65:A66"/>
    <mergeCell ref="A67:A70"/>
    <mergeCell ref="A34:A38"/>
    <mergeCell ref="A39:A42"/>
    <mergeCell ref="A43:A49"/>
    <mergeCell ref="A52:A57"/>
    <mergeCell ref="A75:A80"/>
    <mergeCell ref="A81:A85"/>
    <mergeCell ref="A86:A89"/>
    <mergeCell ref="A90:A96"/>
    <mergeCell ref="A71:A74"/>
  </mergeCells>
  <phoneticPr fontId="8"/>
  <printOptions horizontalCentered="1"/>
  <pageMargins left="0.23622047244094491" right="0.23622047244094491" top="0.35433070866141736" bottom="0.35433070866141736" header="0.31496062992125984" footer="0.31496062992125984"/>
  <pageSetup paperSize="9" scale="80"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vt:i4>
      </vt:variant>
    </vt:vector>
  </HeadingPairs>
  <TitlesOfParts>
    <vt:vector size="12" baseType="lpstr">
      <vt:lpstr>もくじ</vt:lpstr>
      <vt:lpstr>オーダーシート </vt:lpstr>
      <vt:lpstr>胡蝶蘭オーダーシート</vt:lpstr>
      <vt:lpstr>.</vt:lpstr>
      <vt:lpstr>お支払い方法選択</vt:lpstr>
      <vt:lpstr>メッセージカード</vt:lpstr>
      <vt:lpstr>配送</vt:lpstr>
      <vt:lpstr>'オーダーシート '!Print_Area</vt:lpstr>
      <vt:lpstr>お支払い方法選択!Print_Area</vt:lpstr>
      <vt:lpstr>メッセージカード!Print_Area</vt:lpstr>
      <vt:lpstr>胡蝶蘭オーダーシート!Print_Area</vt:lpstr>
      <vt:lpstr>配送!Print_Area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toda</dc:creator>
  <cp:lastModifiedBy>朝子 戸田</cp:lastModifiedBy>
  <cp:lastPrinted>2024-07-11T02:02:09Z</cp:lastPrinted>
  <dcterms:created xsi:type="dcterms:W3CDTF">2019-08-01T02:35:09Z</dcterms:created>
  <dcterms:modified xsi:type="dcterms:W3CDTF">2024-10-22T06:22:49Z</dcterms:modified>
</cp:coreProperties>
</file>